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_xffff_\Новая .Аттестация 2021-2024 .год год мини центр  предшкола\АТТЕСТАЦИЯ мини центр\АТТЕСТАЦИЯ 2022- 2023г МИНИ ЦЕНТР БАЛАПАН (2)\МИНИ ЦЕНТР\Мониторинг мини центр Балапан 22-23\"/>
    </mc:Choice>
  </mc:AlternateContent>
  <xr:revisionPtr revIDLastSave="0" documentId="13_ncr:1_{9C05A46B-81DC-4330-A437-205A2B36D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год" sheetId="1" r:id="rId1"/>
    <sheet name="2 года" sheetId="2" r:id="rId2"/>
    <sheet name="3 года" sheetId="3" r:id="rId3"/>
    <sheet name="4 года" sheetId="4" r:id="rId4"/>
    <sheet name="5 лет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IU23" i="5"/>
  <c r="IV23" i="5"/>
  <c r="IW23" i="5"/>
  <c r="IX23" i="5"/>
  <c r="IY23" i="5"/>
  <c r="IZ23" i="5"/>
  <c r="JA23" i="5"/>
  <c r="JB23" i="5"/>
  <c r="JC23" i="5"/>
  <c r="JD23" i="5"/>
  <c r="JE23" i="5"/>
  <c r="JF23" i="5"/>
  <c r="JG23" i="5"/>
  <c r="JH23" i="5"/>
  <c r="JI23" i="5"/>
  <c r="JJ23" i="5"/>
  <c r="JK23" i="5"/>
  <c r="JL23" i="5"/>
  <c r="JM23" i="5"/>
  <c r="JN23" i="5"/>
  <c r="JO23" i="5"/>
  <c r="JP23" i="5"/>
  <c r="JQ23" i="5"/>
  <c r="JR23" i="5"/>
  <c r="JS23" i="5"/>
  <c r="JT23" i="5"/>
  <c r="JU23" i="5"/>
  <c r="JV23" i="5"/>
  <c r="JW23" i="5"/>
  <c r="JX23" i="5"/>
  <c r="JY23" i="5"/>
  <c r="JZ23" i="5"/>
  <c r="KA23" i="5"/>
  <c r="KB23" i="5"/>
  <c r="KC23" i="5"/>
  <c r="KD23" i="5"/>
  <c r="KE23" i="5"/>
  <c r="KF23" i="5"/>
  <c r="KG23" i="5"/>
  <c r="KH23" i="5"/>
  <c r="KI23" i="5"/>
  <c r="KJ23" i="5"/>
  <c r="KK23" i="5"/>
  <c r="KL23" i="5"/>
  <c r="KM23" i="5"/>
  <c r="KN23" i="5"/>
  <c r="KO23" i="5"/>
  <c r="KP23" i="5"/>
  <c r="KQ23" i="5"/>
  <c r="KR23" i="5"/>
  <c r="KS23" i="5"/>
  <c r="KT23" i="5"/>
  <c r="KU23" i="5"/>
  <c r="KV23" i="5"/>
  <c r="KW23" i="5"/>
  <c r="KX23" i="5"/>
  <c r="KY23" i="5"/>
  <c r="KZ23" i="5"/>
  <c r="LA23" i="5"/>
  <c r="LB23" i="5"/>
  <c r="LC23" i="5"/>
  <c r="LD23" i="5"/>
  <c r="LE23" i="5"/>
  <c r="LF23" i="5"/>
  <c r="LG23" i="5"/>
  <c r="LH23" i="5"/>
  <c r="LI23" i="5"/>
  <c r="LJ23" i="5"/>
  <c r="LK23" i="5"/>
  <c r="LL23" i="5"/>
  <c r="LM23" i="5"/>
  <c r="LN23" i="5"/>
  <c r="LO23" i="5"/>
  <c r="LP23" i="5"/>
  <c r="LQ23" i="5"/>
  <c r="LR23" i="5"/>
  <c r="LS23" i="5"/>
  <c r="LT23" i="5"/>
  <c r="LU23" i="5"/>
  <c r="LV23" i="5"/>
  <c r="LW23" i="5"/>
  <c r="LX23" i="5"/>
  <c r="LY23" i="5"/>
  <c r="LZ23" i="5"/>
  <c r="MA23" i="5"/>
  <c r="MB23" i="5"/>
  <c r="MC23" i="5"/>
  <c r="MD23" i="5"/>
  <c r="ME23" i="5"/>
  <c r="MF23" i="5"/>
  <c r="MG23" i="5"/>
  <c r="MH23" i="5"/>
  <c r="MI23" i="5"/>
  <c r="MJ23" i="5"/>
  <c r="MK23" i="5"/>
  <c r="ML23" i="5"/>
  <c r="MM23" i="5"/>
  <c r="MN23" i="5"/>
  <c r="MO23" i="5"/>
  <c r="MP23" i="5"/>
  <c r="MQ23" i="5"/>
  <c r="MR23" i="5"/>
  <c r="MS23" i="5"/>
  <c r="MT23" i="5"/>
  <c r="MU23" i="5"/>
  <c r="MV23" i="5"/>
  <c r="MW23" i="5"/>
  <c r="MX23" i="5"/>
  <c r="MY23" i="5"/>
  <c r="MZ23" i="5"/>
  <c r="NA23" i="5"/>
  <c r="NB23" i="5"/>
  <c r="NC23" i="5"/>
  <c r="ND23" i="5"/>
  <c r="NE23" i="5"/>
  <c r="NF23" i="5"/>
  <c r="NG23" i="5"/>
  <c r="NH23" i="5"/>
  <c r="NI23" i="5"/>
  <c r="NJ23" i="5"/>
  <c r="NK23" i="5"/>
  <c r="NL23" i="5"/>
  <c r="NM23" i="5"/>
  <c r="NN23" i="5"/>
  <c r="NO23" i="5"/>
  <c r="NP23" i="5"/>
  <c r="NQ23" i="5"/>
  <c r="NR23" i="5"/>
  <c r="NS23" i="5"/>
  <c r="NT23" i="5"/>
  <c r="NU23" i="5"/>
  <c r="NV23" i="5"/>
  <c r="NW23" i="5"/>
  <c r="NX23" i="5"/>
  <c r="NY23" i="5"/>
  <c r="NZ23" i="5"/>
  <c r="OA23" i="5"/>
  <c r="OB23" i="5"/>
  <c r="OC23" i="5"/>
  <c r="OD23" i="5"/>
  <c r="OE23" i="5"/>
  <c r="OF23" i="5"/>
  <c r="OG23" i="5"/>
  <c r="OH23" i="5"/>
  <c r="OI23" i="5"/>
  <c r="OJ23" i="5"/>
  <c r="OK23" i="5"/>
  <c r="OL23" i="5"/>
  <c r="OM23" i="5"/>
  <c r="ON23" i="5"/>
  <c r="OO23" i="5"/>
  <c r="OP23" i="5"/>
  <c r="OQ23" i="5"/>
  <c r="OR23" i="5"/>
  <c r="OS23" i="5"/>
  <c r="OT23" i="5"/>
  <c r="OU23" i="5"/>
  <c r="OV23" i="5"/>
  <c r="OW23" i="5"/>
  <c r="OX23" i="5"/>
  <c r="OY23" i="5"/>
  <c r="OZ23" i="5"/>
  <c r="PA23" i="5"/>
  <c r="PB23" i="5"/>
  <c r="PC23" i="5"/>
  <c r="PD23" i="5"/>
  <c r="PE23" i="5"/>
  <c r="PF23" i="5"/>
  <c r="PG23" i="5"/>
  <c r="PH23" i="5"/>
  <c r="PI23" i="5"/>
  <c r="PJ23" i="5"/>
  <c r="PK23" i="5"/>
  <c r="PL23" i="5"/>
  <c r="PM23" i="5"/>
  <c r="PN23" i="5"/>
  <c r="PO23" i="5"/>
  <c r="PP23" i="5"/>
  <c r="PQ23" i="5"/>
  <c r="PR23" i="5"/>
  <c r="PS23" i="5"/>
  <c r="PT23" i="5"/>
  <c r="PU23" i="5"/>
  <c r="PV23" i="5"/>
  <c r="PW23" i="5"/>
  <c r="PX23" i="5"/>
  <c r="PY23" i="5"/>
  <c r="PZ23" i="5"/>
  <c r="QA23" i="5"/>
  <c r="QB23" i="5"/>
  <c r="QC23" i="5"/>
  <c r="QD23" i="5"/>
  <c r="QE23" i="5"/>
  <c r="QF23" i="5"/>
  <c r="QG23" i="5"/>
  <c r="QH23" i="5"/>
  <c r="QI23" i="5"/>
  <c r="QJ23" i="5"/>
  <c r="QK23" i="5"/>
  <c r="QL23" i="5"/>
  <c r="QM23" i="5"/>
  <c r="QN23" i="5"/>
  <c r="QO23" i="5"/>
  <c r="QP23" i="5"/>
  <c r="QQ23" i="5"/>
  <c r="QR23" i="5"/>
  <c r="QS23" i="5"/>
  <c r="QT23" i="5"/>
  <c r="QU23" i="5"/>
  <c r="QV23" i="5"/>
  <c r="QW23" i="5"/>
  <c r="QX23" i="5"/>
  <c r="QY23" i="5"/>
  <c r="QZ23" i="5"/>
  <c r="RA23" i="5"/>
  <c r="RB23" i="5"/>
  <c r="RC23" i="5"/>
  <c r="RD23" i="5"/>
  <c r="RE23" i="5"/>
  <c r="RF23" i="5"/>
  <c r="RG23" i="5"/>
  <c r="RH23" i="5"/>
  <c r="RI23" i="5"/>
  <c r="RJ23" i="5"/>
  <c r="RK23" i="5"/>
  <c r="RL23" i="5"/>
  <c r="RM23" i="5"/>
  <c r="RN23" i="5"/>
  <c r="RO23" i="5"/>
  <c r="RP23" i="5"/>
  <c r="RQ23" i="5"/>
  <c r="RR23" i="5"/>
  <c r="RS23" i="5"/>
  <c r="RT23" i="5"/>
  <c r="RU23" i="5"/>
  <c r="RV23" i="5"/>
  <c r="RW23" i="5"/>
  <c r="RX23" i="5"/>
  <c r="RY23" i="5"/>
  <c r="RZ23" i="5"/>
  <c r="SA23" i="5"/>
  <c r="SB23" i="5"/>
  <c r="SC23" i="5"/>
  <c r="SD23" i="5"/>
  <c r="SE23" i="5"/>
  <c r="SF23" i="5"/>
  <c r="SG23" i="5"/>
  <c r="SH23" i="5"/>
  <c r="SI23" i="5"/>
  <c r="SJ23" i="5"/>
  <c r="SK23" i="5"/>
  <c r="SL23" i="5"/>
  <c r="SM23" i="5"/>
  <c r="SN23" i="5"/>
  <c r="SO23" i="5"/>
  <c r="SP23" i="5"/>
  <c r="SQ23" i="5"/>
  <c r="SR23" i="5"/>
  <c r="SS23" i="5"/>
  <c r="ST23" i="5"/>
  <c r="SU23" i="5"/>
  <c r="SV23" i="5"/>
  <c r="SW23" i="5"/>
  <c r="SX23" i="5"/>
  <c r="SY23" i="5"/>
  <c r="SZ23" i="5"/>
  <c r="TA23" i="5"/>
  <c r="TB23" i="5"/>
  <c r="TC23" i="5"/>
  <c r="TD23" i="5"/>
  <c r="TE23" i="5"/>
  <c r="TF23" i="5"/>
  <c r="TG23" i="5"/>
  <c r="TH23" i="5"/>
  <c r="TI23" i="5"/>
  <c r="TJ23" i="5"/>
  <c r="TK23" i="5"/>
  <c r="TL23" i="5"/>
  <c r="TM23" i="5"/>
  <c r="TN23" i="5"/>
  <c r="TO23" i="5"/>
  <c r="TP23" i="5"/>
  <c r="TQ23" i="5"/>
  <c r="TR23" i="5"/>
  <c r="TS23" i="5"/>
  <c r="TT23" i="5"/>
  <c r="TU23" i="5"/>
  <c r="TV23" i="5"/>
  <c r="TW23" i="5"/>
  <c r="TX23" i="5"/>
  <c r="TY23" i="5"/>
  <c r="TZ23" i="5"/>
  <c r="UA23" i="5"/>
  <c r="UB23" i="5"/>
  <c r="UC23" i="5"/>
  <c r="UD23" i="5"/>
  <c r="UE23" i="5"/>
  <c r="UF23" i="5"/>
  <c r="UG23" i="5"/>
  <c r="UH23" i="5"/>
  <c r="UI23" i="5"/>
  <c r="UJ23" i="5"/>
  <c r="UK23" i="5"/>
  <c r="UL23" i="5"/>
  <c r="UM23" i="5"/>
  <c r="UN23" i="5"/>
  <c r="UO23" i="5"/>
  <c r="UP23" i="5"/>
  <c r="UQ23" i="5"/>
  <c r="UR23" i="5"/>
  <c r="US23" i="5"/>
  <c r="UT23" i="5"/>
  <c r="UU23" i="5"/>
  <c r="UV23" i="5"/>
  <c r="UW23" i="5"/>
  <c r="UX23" i="5"/>
  <c r="UY23" i="5"/>
  <c r="UZ23" i="5"/>
  <c r="VA23" i="5"/>
  <c r="VB23" i="5"/>
  <c r="VC23" i="5"/>
  <c r="VD23" i="5"/>
  <c r="VE23" i="5"/>
  <c r="VF23" i="5"/>
  <c r="VG23" i="5"/>
  <c r="VH23" i="5"/>
  <c r="VI23" i="5"/>
  <c r="VJ23" i="5"/>
  <c r="VK23" i="5"/>
  <c r="VL23" i="5"/>
  <c r="VM23" i="5"/>
  <c r="VN23" i="5"/>
  <c r="VO23" i="5"/>
  <c r="VP23" i="5"/>
  <c r="VQ23" i="5"/>
  <c r="VR23" i="5"/>
  <c r="VS23" i="5"/>
  <c r="VT23" i="5"/>
  <c r="VU23" i="5"/>
  <c r="VV23" i="5"/>
  <c r="VW23" i="5"/>
  <c r="VX23" i="5"/>
  <c r="VY23" i="5"/>
  <c r="VZ23" i="5"/>
  <c r="WA23" i="5"/>
  <c r="WB23" i="5"/>
  <c r="WC23" i="5"/>
  <c r="WD23" i="5"/>
  <c r="WE23" i="5"/>
  <c r="WF23" i="5"/>
  <c r="WG23" i="5"/>
  <c r="WH23" i="5"/>
  <c r="WI23" i="5"/>
  <c r="WJ23" i="5"/>
  <c r="WK23" i="5"/>
  <c r="WL23" i="5"/>
  <c r="WM23" i="5"/>
  <c r="WN23" i="5"/>
  <c r="WO23" i="5"/>
  <c r="WP23" i="5"/>
  <c r="WQ23" i="5"/>
  <c r="WR23" i="5"/>
  <c r="WS23" i="5"/>
  <c r="WT23" i="5"/>
  <c r="WU23" i="5"/>
  <c r="WV23" i="5"/>
  <c r="WW23" i="5"/>
  <c r="WX23" i="5"/>
  <c r="WY23" i="5"/>
  <c r="WZ23" i="5"/>
  <c r="XA23" i="5"/>
  <c r="XB23" i="5"/>
  <c r="XC23" i="5"/>
  <c r="XD23" i="5"/>
  <c r="XE23" i="5"/>
  <c r="XF23" i="5"/>
  <c r="XG23" i="5"/>
  <c r="XH23" i="5"/>
  <c r="XI23" i="5"/>
  <c r="XJ23" i="5"/>
  <c r="XK23" i="5"/>
  <c r="C23" i="5"/>
  <c r="F42" i="4"/>
  <c r="F41" i="4"/>
  <c r="F40" i="4"/>
  <c r="F37" i="4"/>
  <c r="F36" i="4"/>
  <c r="F33" i="4"/>
  <c r="F32" i="4"/>
  <c r="F30" i="4"/>
  <c r="F29" i="4"/>
  <c r="F28" i="4"/>
  <c r="F26" i="4"/>
  <c r="F25" i="4"/>
  <c r="F24" i="4"/>
  <c r="F45" i="2"/>
  <c r="F44" i="2"/>
  <c r="F43" i="2"/>
  <c r="F41" i="2"/>
  <c r="F40" i="2"/>
  <c r="F39" i="2"/>
  <c r="F37" i="2"/>
  <c r="F36" i="2"/>
  <c r="F35" i="2"/>
  <c r="F33" i="2"/>
  <c r="F32" i="2"/>
  <c r="F31" i="2"/>
  <c r="F29" i="2"/>
  <c r="F28" i="2"/>
  <c r="F27" i="2"/>
  <c r="F40" i="3"/>
  <c r="F39" i="3"/>
  <c r="F38" i="3"/>
  <c r="F36" i="3"/>
  <c r="F35" i="3"/>
  <c r="F34" i="3"/>
  <c r="F32" i="3"/>
  <c r="F31" i="3"/>
  <c r="F30" i="3"/>
  <c r="F28" i="3"/>
  <c r="F27" i="3"/>
  <c r="F26" i="3"/>
  <c r="F23" i="3"/>
  <c r="F22" i="3"/>
  <c r="F37" i="1"/>
  <c r="F36" i="1"/>
  <c r="F35" i="1"/>
  <c r="F33" i="1"/>
  <c r="F32" i="1"/>
  <c r="F29" i="1"/>
  <c r="F28" i="1"/>
  <c r="F25" i="1"/>
  <c r="F24" i="1"/>
  <c r="F21" i="1"/>
  <c r="F20" i="1"/>
  <c r="F19" i="1"/>
  <c r="C15" i="1" l="1"/>
  <c r="D15" i="1"/>
  <c r="F15" i="1"/>
  <c r="H15" i="1"/>
  <c r="H16" i="1" s="1"/>
  <c r="I15" i="1"/>
  <c r="K15" i="1"/>
  <c r="M15" i="1"/>
  <c r="M16" i="1" s="1"/>
  <c r="O15" i="1"/>
  <c r="O16" i="1" s="1"/>
  <c r="P15" i="1"/>
  <c r="Q15" i="1"/>
  <c r="R15" i="1"/>
  <c r="S15" i="1"/>
  <c r="S16" i="1" s="1"/>
  <c r="T15" i="1"/>
  <c r="U15" i="1"/>
  <c r="V15" i="1"/>
  <c r="W15" i="1"/>
  <c r="W16" i="1" s="1"/>
  <c r="X15" i="1"/>
  <c r="Y15" i="1"/>
  <c r="Z15" i="1"/>
  <c r="AA15" i="1"/>
  <c r="AA16" i="1" s="1"/>
  <c r="AB15" i="1"/>
  <c r="AC15" i="1"/>
  <c r="AD15" i="1"/>
  <c r="AE15" i="1"/>
  <c r="AE16" i="1" s="1"/>
  <c r="AF15" i="1"/>
  <c r="AG15" i="1"/>
  <c r="AH15" i="1"/>
  <c r="AI15" i="1"/>
  <c r="AI16" i="1" s="1"/>
  <c r="AJ15" i="1"/>
  <c r="AK15" i="1"/>
  <c r="AL15" i="1"/>
  <c r="AM15" i="1"/>
  <c r="AM16" i="1" s="1"/>
  <c r="AN15" i="1"/>
  <c r="AO15" i="1"/>
  <c r="AP15" i="1"/>
  <c r="AQ15" i="1"/>
  <c r="AQ16" i="1" s="1"/>
  <c r="AR15" i="1"/>
  <c r="AS15" i="1"/>
  <c r="AT15" i="1"/>
  <c r="AU15" i="1"/>
  <c r="AU16" i="1" s="1"/>
  <c r="AV15" i="1"/>
  <c r="AW15" i="1"/>
  <c r="AX15" i="1"/>
  <c r="AX16" i="1" s="1"/>
  <c r="AY15" i="1"/>
  <c r="AZ15" i="1"/>
  <c r="BA15" i="1"/>
  <c r="BB15" i="1"/>
  <c r="BB16" i="1" s="1"/>
  <c r="BC15" i="1"/>
  <c r="BD15" i="1"/>
  <c r="BE15" i="1"/>
  <c r="BF15" i="1"/>
  <c r="BF16" i="1" s="1"/>
  <c r="BG15" i="1"/>
  <c r="BH15" i="1"/>
  <c r="BI15" i="1"/>
  <c r="BJ15" i="1"/>
  <c r="BJ16" i="1" s="1"/>
  <c r="BK15" i="1"/>
  <c r="BL15" i="1"/>
  <c r="BM15" i="1"/>
  <c r="BN15" i="1"/>
  <c r="BN16" i="1" s="1"/>
  <c r="BO15" i="1"/>
  <c r="BP15" i="1"/>
  <c r="BQ15" i="1"/>
  <c r="BR15" i="1"/>
  <c r="BR16" i="1" s="1"/>
  <c r="BS15" i="1"/>
  <c r="BT15" i="1"/>
  <c r="BU15" i="1"/>
  <c r="BV15" i="1"/>
  <c r="BV16" i="1" s="1"/>
  <c r="BW15" i="1"/>
  <c r="BX15" i="1"/>
  <c r="BY15" i="1"/>
  <c r="BZ15" i="1"/>
  <c r="BZ16" i="1" s="1"/>
  <c r="CA15" i="1"/>
  <c r="CB15" i="1"/>
  <c r="CC15" i="1"/>
  <c r="CD15" i="1"/>
  <c r="CD16" i="1" s="1"/>
  <c r="CE15" i="1"/>
  <c r="CF15" i="1"/>
  <c r="CG15" i="1"/>
  <c r="CH15" i="1"/>
  <c r="CH16" i="1" s="1"/>
  <c r="CI15" i="1"/>
  <c r="CJ15" i="1"/>
  <c r="CK15" i="1"/>
  <c r="CL15" i="1"/>
  <c r="CL16" i="1" s="1"/>
  <c r="CM15" i="1"/>
  <c r="CN15" i="1"/>
  <c r="CO15" i="1"/>
  <c r="CP15" i="1"/>
  <c r="CP16" i="1" s="1"/>
  <c r="CQ15" i="1"/>
  <c r="CR15" i="1"/>
  <c r="CS15" i="1"/>
  <c r="CT15" i="1"/>
  <c r="CT16" i="1" s="1"/>
  <c r="CU15" i="1"/>
  <c r="CV15" i="1"/>
  <c r="CW15" i="1"/>
  <c r="CX15" i="1"/>
  <c r="CX16" i="1" s="1"/>
  <c r="CY15" i="1"/>
  <c r="CZ15" i="1"/>
  <c r="DA15" i="1"/>
  <c r="DB15" i="1"/>
  <c r="DB16" i="1" s="1"/>
  <c r="DC15" i="1"/>
  <c r="DD15" i="1"/>
  <c r="DE15" i="1"/>
  <c r="DF15" i="1"/>
  <c r="DF16" i="1" s="1"/>
  <c r="DG15" i="1"/>
  <c r="DH15" i="1"/>
  <c r="DI15" i="1"/>
  <c r="DJ15" i="1"/>
  <c r="DJ16" i="1" s="1"/>
  <c r="DK15" i="1"/>
  <c r="DL15" i="1"/>
  <c r="DM15" i="1"/>
  <c r="DN15" i="1"/>
  <c r="DN16" i="1" s="1"/>
  <c r="DO15" i="1"/>
  <c r="DP15" i="1"/>
  <c r="DQ15" i="1"/>
  <c r="DR15" i="1"/>
  <c r="DR16" i="1" s="1"/>
  <c r="DS15" i="1"/>
  <c r="DT15" i="1"/>
  <c r="DU15" i="1"/>
  <c r="DV15" i="1"/>
  <c r="DV16" i="1" s="1"/>
  <c r="DW15" i="1"/>
  <c r="DX15" i="1"/>
  <c r="DY15" i="1"/>
  <c r="DZ15" i="1"/>
  <c r="DZ16" i="1" s="1"/>
  <c r="EA15" i="1"/>
  <c r="EB15" i="1"/>
  <c r="EC15" i="1"/>
  <c r="ED15" i="1"/>
  <c r="ED16" i="1" s="1"/>
  <c r="EE15" i="1"/>
  <c r="EF15" i="1"/>
  <c r="EG15" i="1"/>
  <c r="EH15" i="1"/>
  <c r="EH16" i="1" s="1"/>
  <c r="EI15" i="1"/>
  <c r="EJ15" i="1"/>
  <c r="EK15" i="1"/>
  <c r="EL15" i="1"/>
  <c r="EL16" i="1" s="1"/>
  <c r="EM15" i="1"/>
  <c r="EN15" i="1"/>
  <c r="EO15" i="1"/>
  <c r="EP15" i="1"/>
  <c r="EP16" i="1" s="1"/>
  <c r="EQ15" i="1"/>
  <c r="ER15" i="1"/>
  <c r="ES15" i="1"/>
  <c r="ET15" i="1"/>
  <c r="ET16" i="1" s="1"/>
  <c r="EU15" i="1"/>
  <c r="EV15" i="1"/>
  <c r="EW15" i="1"/>
  <c r="EX15" i="1"/>
  <c r="EX16" i="1" s="1"/>
  <c r="EY15" i="1"/>
  <c r="EZ15" i="1"/>
  <c r="FA15" i="1"/>
  <c r="FB15" i="1"/>
  <c r="FB16" i="1" s="1"/>
  <c r="FC15" i="1"/>
  <c r="FD15" i="1"/>
  <c r="FE15" i="1"/>
  <c r="FF15" i="1"/>
  <c r="FF16" i="1" s="1"/>
  <c r="FG15" i="1"/>
  <c r="FH15" i="1"/>
  <c r="FI15" i="1"/>
  <c r="FJ15" i="1"/>
  <c r="FJ16" i="1" s="1"/>
  <c r="FK15" i="1"/>
  <c r="FK16" i="1" s="1"/>
  <c r="FL15" i="1"/>
  <c r="FM15" i="1"/>
  <c r="FN15" i="1"/>
  <c r="FN16" i="1" s="1"/>
  <c r="FO15" i="1"/>
  <c r="FO16" i="1" s="1"/>
  <c r="FP15" i="1"/>
  <c r="FQ15" i="1"/>
  <c r="FR15" i="1"/>
  <c r="FR16" i="1" s="1"/>
  <c r="FS15" i="1"/>
  <c r="FS16" i="1" s="1"/>
  <c r="FT15" i="1"/>
  <c r="FU15" i="1"/>
  <c r="FV15" i="1"/>
  <c r="FV16" i="1" s="1"/>
  <c r="FW15" i="1"/>
  <c r="FW16" i="1" s="1"/>
  <c r="FX15" i="1"/>
  <c r="FY15" i="1"/>
  <c r="FZ15" i="1"/>
  <c r="FZ16" i="1" s="1"/>
  <c r="GA15" i="1"/>
  <c r="GA16" i="1" s="1"/>
  <c r="GB15" i="1"/>
  <c r="GC15" i="1"/>
  <c r="GD15" i="1"/>
  <c r="GD16" i="1" s="1"/>
  <c r="GE15" i="1"/>
  <c r="GE16" i="1" s="1"/>
  <c r="GF15" i="1"/>
  <c r="GG15" i="1"/>
  <c r="GH15" i="1"/>
  <c r="GH16" i="1" s="1"/>
  <c r="GI15" i="1"/>
  <c r="GI16" i="1" s="1"/>
  <c r="GJ15" i="1"/>
  <c r="GK15" i="1"/>
  <c r="GL15" i="1"/>
  <c r="GL16" i="1" s="1"/>
  <c r="GM15" i="1"/>
  <c r="GM16" i="1" s="1"/>
  <c r="GN15" i="1"/>
  <c r="GO15" i="1"/>
  <c r="GP15" i="1"/>
  <c r="GP16" i="1" s="1"/>
  <c r="GQ15" i="1"/>
  <c r="GQ16" i="1" s="1"/>
  <c r="GR15" i="1"/>
  <c r="GS15" i="1"/>
  <c r="GT15" i="1"/>
  <c r="GT16" i="1" s="1"/>
  <c r="GU15" i="1"/>
  <c r="GU16" i="1" s="1"/>
  <c r="GV15" i="1"/>
  <c r="GW15" i="1"/>
  <c r="GX15" i="1"/>
  <c r="GX16" i="1" s="1"/>
  <c r="GY15" i="1"/>
  <c r="GY16" i="1" s="1"/>
  <c r="GZ15" i="1"/>
  <c r="HA15" i="1"/>
  <c r="HB15" i="1"/>
  <c r="HB16" i="1" s="1"/>
  <c r="HC15" i="1"/>
  <c r="HC16" i="1" s="1"/>
  <c r="HD15" i="1"/>
  <c r="HE15" i="1"/>
  <c r="HF15" i="1"/>
  <c r="HF16" i="1" s="1"/>
  <c r="HG15" i="1"/>
  <c r="HG16" i="1" s="1"/>
  <c r="HH15" i="1"/>
  <c r="HI15" i="1"/>
  <c r="HJ15" i="1"/>
  <c r="HJ16" i="1" s="1"/>
  <c r="HK15" i="1"/>
  <c r="HK16" i="1" s="1"/>
  <c r="HL15" i="1"/>
  <c r="HM15" i="1"/>
  <c r="HN15" i="1"/>
  <c r="HN16" i="1" s="1"/>
  <c r="HO15" i="1"/>
  <c r="HO16" i="1" s="1"/>
  <c r="HP15" i="1"/>
  <c r="HQ15" i="1"/>
  <c r="HR15" i="1"/>
  <c r="HR16" i="1" s="1"/>
  <c r="HS15" i="1"/>
  <c r="HS16" i="1" s="1"/>
  <c r="C23" i="2"/>
  <c r="C24" i="2" s="1"/>
  <c r="TO20" i="4"/>
  <c r="IM23" i="2"/>
  <c r="IM24" i="2" s="1"/>
  <c r="C16" i="1"/>
  <c r="C22" i="5"/>
  <c r="C20" i="4"/>
  <c r="C21" i="4" s="1"/>
  <c r="C18" i="3"/>
  <c r="C19" i="3" s="1"/>
  <c r="D23" i="2"/>
  <c r="D24" i="2" s="1"/>
  <c r="HQ16" i="1"/>
  <c r="HP16" i="1"/>
  <c r="HM16" i="1"/>
  <c r="HL16" i="1"/>
  <c r="HI16" i="1"/>
  <c r="HH16" i="1"/>
  <c r="HE16" i="1"/>
  <c r="HD16" i="1"/>
  <c r="HA16" i="1"/>
  <c r="GZ16" i="1"/>
  <c r="GW16" i="1"/>
  <c r="GV16" i="1"/>
  <c r="GS16" i="1"/>
  <c r="GR16" i="1"/>
  <c r="GO16" i="1"/>
  <c r="GN16" i="1"/>
  <c r="GK16" i="1"/>
  <c r="GJ16" i="1"/>
  <c r="GG16" i="1"/>
  <c r="GF16" i="1"/>
  <c r="GC16" i="1"/>
  <c r="GB16" i="1"/>
  <c r="FY16" i="1"/>
  <c r="FX16" i="1"/>
  <c r="FU16" i="1"/>
  <c r="FT16" i="1"/>
  <c r="FQ16" i="1"/>
  <c r="FP16" i="1"/>
  <c r="FM16" i="1"/>
  <c r="FL16" i="1"/>
  <c r="FI16" i="1"/>
  <c r="FH16" i="1"/>
  <c r="FG16" i="1"/>
  <c r="FE16" i="1"/>
  <c r="FD16" i="1"/>
  <c r="FC16" i="1"/>
  <c r="FA16" i="1"/>
  <c r="EZ16" i="1"/>
  <c r="EY16" i="1"/>
  <c r="EW16" i="1"/>
  <c r="EV16" i="1"/>
  <c r="EU16" i="1"/>
  <c r="ES16" i="1"/>
  <c r="ER16" i="1"/>
  <c r="EQ16" i="1"/>
  <c r="EO16" i="1"/>
  <c r="EN16" i="1"/>
  <c r="EM16" i="1"/>
  <c r="EK16" i="1"/>
  <c r="EJ16" i="1"/>
  <c r="EI16" i="1"/>
  <c r="EG16" i="1"/>
  <c r="EF16" i="1"/>
  <c r="EE16" i="1"/>
  <c r="EC16" i="1"/>
  <c r="EB16" i="1"/>
  <c r="EA16" i="1"/>
  <c r="DY16" i="1"/>
  <c r="DX16" i="1"/>
  <c r="DW16" i="1"/>
  <c r="DU16" i="1"/>
  <c r="DT16" i="1"/>
  <c r="DS16" i="1"/>
  <c r="DQ16" i="1"/>
  <c r="DP16" i="1"/>
  <c r="DO16" i="1"/>
  <c r="DM16" i="1"/>
  <c r="DL16" i="1"/>
  <c r="DK16" i="1"/>
  <c r="DI16" i="1"/>
  <c r="DH16" i="1"/>
  <c r="DG16" i="1"/>
  <c r="DE16" i="1"/>
  <c r="DD16" i="1"/>
  <c r="DC16" i="1"/>
  <c r="DA16" i="1"/>
  <c r="CZ16" i="1"/>
  <c r="CY16" i="1"/>
  <c r="CW16" i="1"/>
  <c r="CV16" i="1"/>
  <c r="CU16" i="1"/>
  <c r="CS16" i="1"/>
  <c r="CR16" i="1"/>
  <c r="CQ16" i="1"/>
  <c r="CO16" i="1"/>
  <c r="CN16" i="1"/>
  <c r="CM16" i="1"/>
  <c r="CK16" i="1"/>
  <c r="CJ16" i="1"/>
  <c r="CI16" i="1"/>
  <c r="CG16" i="1"/>
  <c r="CF16" i="1"/>
  <c r="CE16" i="1"/>
  <c r="CC16" i="1"/>
  <c r="CB16" i="1"/>
  <c r="CA16" i="1"/>
  <c r="BY16" i="1"/>
  <c r="BX16" i="1"/>
  <c r="BW16" i="1"/>
  <c r="BU16" i="1"/>
  <c r="BT16" i="1"/>
  <c r="BS16" i="1"/>
  <c r="BQ16" i="1"/>
  <c r="BP16" i="1"/>
  <c r="BO16" i="1"/>
  <c r="BM16" i="1"/>
  <c r="BL16" i="1"/>
  <c r="BK16" i="1"/>
  <c r="BI16" i="1"/>
  <c r="BH16" i="1"/>
  <c r="BG16" i="1"/>
  <c r="BE16" i="1"/>
  <c r="BD16" i="1"/>
  <c r="BC16" i="1"/>
  <c r="BA16" i="1"/>
  <c r="AZ16" i="1"/>
  <c r="AY16" i="1"/>
  <c r="AW16" i="1"/>
  <c r="AV16" i="1"/>
  <c r="AT16" i="1"/>
  <c r="AS16" i="1"/>
  <c r="AR16" i="1"/>
  <c r="AP16" i="1"/>
  <c r="AO16" i="1"/>
  <c r="AN16" i="1"/>
  <c r="AL16" i="1"/>
  <c r="AK16" i="1"/>
  <c r="AJ16" i="1"/>
  <c r="AH16" i="1"/>
  <c r="AG16" i="1"/>
  <c r="AF16" i="1"/>
  <c r="AD16" i="1"/>
  <c r="AC16" i="1"/>
  <c r="AB16" i="1"/>
  <c r="Z16" i="1"/>
  <c r="Y16" i="1"/>
  <c r="X16" i="1"/>
  <c r="V16" i="1"/>
  <c r="U16" i="1"/>
  <c r="T16" i="1"/>
  <c r="R16" i="1"/>
  <c r="Q16" i="1"/>
  <c r="P16" i="1"/>
  <c r="N16" i="1"/>
  <c r="L16" i="1"/>
  <c r="K16" i="1"/>
  <c r="J16" i="1"/>
  <c r="I16" i="1"/>
  <c r="G16" i="1"/>
  <c r="F16" i="1"/>
  <c r="E16" i="1"/>
  <c r="D16" i="1"/>
  <c r="XK22" i="5"/>
  <c r="XJ22" i="5"/>
  <c r="XI22" i="5"/>
  <c r="XH22" i="5"/>
  <c r="XG22" i="5"/>
  <c r="XF22" i="5"/>
  <c r="XE22" i="5"/>
  <c r="XD22" i="5"/>
  <c r="XC22" i="5"/>
  <c r="XB22" i="5"/>
  <c r="XA22" i="5"/>
  <c r="WZ22" i="5"/>
  <c r="WY22" i="5"/>
  <c r="WX22" i="5"/>
  <c r="WW22" i="5"/>
  <c r="WV22" i="5"/>
  <c r="WU22" i="5"/>
  <c r="WT22" i="5"/>
  <c r="WS22" i="5"/>
  <c r="WR22" i="5"/>
  <c r="WQ22" i="5"/>
  <c r="WP22" i="5"/>
  <c r="WO22" i="5"/>
  <c r="WN22" i="5"/>
  <c r="WM22" i="5"/>
  <c r="WL22" i="5"/>
  <c r="WK22" i="5"/>
  <c r="WJ22" i="5"/>
  <c r="WI22" i="5"/>
  <c r="WH22" i="5"/>
  <c r="WG22" i="5"/>
  <c r="WF22" i="5"/>
  <c r="WE22" i="5"/>
  <c r="WD22" i="5"/>
  <c r="WC22" i="5"/>
  <c r="WB22" i="5"/>
  <c r="WA22" i="5"/>
  <c r="VZ22" i="5"/>
  <c r="VY22" i="5"/>
  <c r="VX22" i="5"/>
  <c r="VW22" i="5"/>
  <c r="VV22" i="5"/>
  <c r="VU22" i="5"/>
  <c r="VT22" i="5"/>
  <c r="VS22" i="5"/>
  <c r="VR22" i="5"/>
  <c r="VQ22" i="5"/>
  <c r="VP22" i="5"/>
  <c r="VO22" i="5"/>
  <c r="VN22" i="5"/>
  <c r="VM22" i="5"/>
  <c r="VL22" i="5"/>
  <c r="VK22" i="5"/>
  <c r="VJ22" i="5"/>
  <c r="VI22" i="5"/>
  <c r="VH22" i="5"/>
  <c r="VG22" i="5"/>
  <c r="VF22" i="5"/>
  <c r="VE22" i="5"/>
  <c r="VD22" i="5"/>
  <c r="VC22" i="5"/>
  <c r="VB22" i="5"/>
  <c r="VA22" i="5"/>
  <c r="UZ22" i="5"/>
  <c r="UY22" i="5"/>
  <c r="UX22" i="5"/>
  <c r="UW22" i="5"/>
  <c r="UV22" i="5"/>
  <c r="UU22" i="5"/>
  <c r="UT22" i="5"/>
  <c r="US22" i="5"/>
  <c r="UR22" i="5"/>
  <c r="UQ22" i="5"/>
  <c r="UP22" i="5"/>
  <c r="UO22" i="5"/>
  <c r="UN22" i="5"/>
  <c r="UM22" i="5"/>
  <c r="UL22" i="5"/>
  <c r="UK22" i="5"/>
  <c r="UJ22" i="5"/>
  <c r="UI22" i="5"/>
  <c r="UH22" i="5"/>
  <c r="UG22" i="5"/>
  <c r="UF22" i="5"/>
  <c r="UE22" i="5"/>
  <c r="UD22" i="5"/>
  <c r="UC22" i="5"/>
  <c r="UB22" i="5"/>
  <c r="UA22" i="5"/>
  <c r="TZ22" i="5"/>
  <c r="TY22" i="5"/>
  <c r="TX22" i="5"/>
  <c r="TW22" i="5"/>
  <c r="TV22" i="5"/>
  <c r="TU22" i="5"/>
  <c r="TT22" i="5"/>
  <c r="TS22" i="5"/>
  <c r="TR22" i="5"/>
  <c r="TQ22" i="5"/>
  <c r="TP22" i="5"/>
  <c r="TO22" i="5"/>
  <c r="TN22" i="5"/>
  <c r="TM22" i="5"/>
  <c r="TL22" i="5"/>
  <c r="TK22" i="5"/>
  <c r="TJ22" i="5"/>
  <c r="TI22" i="5"/>
  <c r="TH22" i="5"/>
  <c r="TG22" i="5"/>
  <c r="TF22" i="5"/>
  <c r="TE22" i="5"/>
  <c r="TD22" i="5"/>
  <c r="TC22" i="5"/>
  <c r="TB22" i="5"/>
  <c r="TA22" i="5"/>
  <c r="SZ22" i="5"/>
  <c r="SY22" i="5"/>
  <c r="SX22" i="5"/>
  <c r="SW22" i="5"/>
  <c r="SV22" i="5"/>
  <c r="SU22" i="5"/>
  <c r="ST22" i="5"/>
  <c r="SS22" i="5"/>
  <c r="SR22" i="5"/>
  <c r="SQ22" i="5"/>
  <c r="SP22" i="5"/>
  <c r="SO22" i="5"/>
  <c r="SN22" i="5"/>
  <c r="SM22" i="5"/>
  <c r="SL22" i="5"/>
  <c r="SK22" i="5"/>
  <c r="SJ22" i="5"/>
  <c r="SI22" i="5"/>
  <c r="SH22" i="5"/>
  <c r="SG22" i="5"/>
  <c r="SF22" i="5"/>
  <c r="SE22" i="5"/>
  <c r="SD22" i="5"/>
  <c r="SC22" i="5"/>
  <c r="SB22" i="5"/>
  <c r="SA22" i="5"/>
  <c r="RZ22" i="5"/>
  <c r="RY22" i="5"/>
  <c r="RX22" i="5"/>
  <c r="RW22" i="5"/>
  <c r="RV22" i="5"/>
  <c r="RU22" i="5"/>
  <c r="RT22" i="5"/>
  <c r="RS22" i="5"/>
  <c r="RR22" i="5"/>
  <c r="RQ22" i="5"/>
  <c r="RP22" i="5"/>
  <c r="RO22" i="5"/>
  <c r="RN22" i="5"/>
  <c r="RM22" i="5"/>
  <c r="RL22" i="5"/>
  <c r="RK22" i="5"/>
  <c r="RJ22" i="5"/>
  <c r="RI22" i="5"/>
  <c r="RH22" i="5"/>
  <c r="RG22" i="5"/>
  <c r="RF22" i="5"/>
  <c r="RE22" i="5"/>
  <c r="RD22" i="5"/>
  <c r="RC22" i="5"/>
  <c r="RB22" i="5"/>
  <c r="RA22" i="5"/>
  <c r="QZ22" i="5"/>
  <c r="QY22" i="5"/>
  <c r="QX22" i="5"/>
  <c r="QW22" i="5"/>
  <c r="QV22" i="5"/>
  <c r="QU22" i="5"/>
  <c r="QT22" i="5"/>
  <c r="QS22" i="5"/>
  <c r="QR22" i="5"/>
  <c r="QQ22" i="5"/>
  <c r="QP22" i="5"/>
  <c r="QO22" i="5"/>
  <c r="QN22" i="5"/>
  <c r="QM22" i="5"/>
  <c r="QL22" i="5"/>
  <c r="QK22" i="5"/>
  <c r="QJ22" i="5"/>
  <c r="QI22" i="5"/>
  <c r="QH22" i="5"/>
  <c r="QG22" i="5"/>
  <c r="QF22" i="5"/>
  <c r="QE22" i="5"/>
  <c r="QD22" i="5"/>
  <c r="QC22" i="5"/>
  <c r="QB22" i="5"/>
  <c r="QA22" i="5"/>
  <c r="PZ22" i="5"/>
  <c r="PY22" i="5"/>
  <c r="PX22" i="5"/>
  <c r="PW22" i="5"/>
  <c r="PV22" i="5"/>
  <c r="PU22" i="5"/>
  <c r="PT22" i="5"/>
  <c r="PS22" i="5"/>
  <c r="PR22" i="5"/>
  <c r="PQ22" i="5"/>
  <c r="PP22" i="5"/>
  <c r="PO22" i="5"/>
  <c r="PN22" i="5"/>
  <c r="PM22" i="5"/>
  <c r="PL22" i="5"/>
  <c r="PK22" i="5"/>
  <c r="PJ22" i="5"/>
  <c r="PI22" i="5"/>
  <c r="PH22" i="5"/>
  <c r="PG22" i="5"/>
  <c r="PF22" i="5"/>
  <c r="PE22" i="5"/>
  <c r="PD22" i="5"/>
  <c r="PC22" i="5"/>
  <c r="PB22" i="5"/>
  <c r="PA22" i="5"/>
  <c r="OZ22" i="5"/>
  <c r="OY22" i="5"/>
  <c r="OX22" i="5"/>
  <c r="OW22" i="5"/>
  <c r="OV22" i="5"/>
  <c r="OU22" i="5"/>
  <c r="OT22" i="5"/>
  <c r="OS22" i="5"/>
  <c r="OR22" i="5"/>
  <c r="OQ22" i="5"/>
  <c r="OP22" i="5"/>
  <c r="OO22" i="5"/>
  <c r="ON22" i="5"/>
  <c r="OM22" i="5"/>
  <c r="OL22" i="5"/>
  <c r="OK22" i="5"/>
  <c r="OJ22" i="5"/>
  <c r="OI22" i="5"/>
  <c r="OH22" i="5"/>
  <c r="OG22" i="5"/>
  <c r="OF22" i="5"/>
  <c r="OE22" i="5"/>
  <c r="OD22" i="5"/>
  <c r="OC22" i="5"/>
  <c r="OB22" i="5"/>
  <c r="OA22" i="5"/>
  <c r="NZ22" i="5"/>
  <c r="NY22" i="5"/>
  <c r="NX22" i="5"/>
  <c r="NW22" i="5"/>
  <c r="NV22" i="5"/>
  <c r="NU22" i="5"/>
  <c r="NT22" i="5"/>
  <c r="NS22" i="5"/>
  <c r="NR22" i="5"/>
  <c r="NQ22" i="5"/>
  <c r="NP22" i="5"/>
  <c r="NO22" i="5"/>
  <c r="NN22" i="5"/>
  <c r="NM22" i="5"/>
  <c r="NL22" i="5"/>
  <c r="NK22" i="5"/>
  <c r="NJ22" i="5"/>
  <c r="NI22" i="5"/>
  <c r="NH22" i="5"/>
  <c r="NG22" i="5"/>
  <c r="NF22" i="5"/>
  <c r="NE22" i="5"/>
  <c r="ND22" i="5"/>
  <c r="NC22" i="5"/>
  <c r="NB22" i="5"/>
  <c r="NA22" i="5"/>
  <c r="MZ22" i="5"/>
  <c r="MY22" i="5"/>
  <c r="MX22" i="5"/>
  <c r="MW22" i="5"/>
  <c r="MV22" i="5"/>
  <c r="MU22" i="5"/>
  <c r="MT22" i="5"/>
  <c r="MS22" i="5"/>
  <c r="MR22" i="5"/>
  <c r="MQ22" i="5"/>
  <c r="MP22" i="5"/>
  <c r="MO22" i="5"/>
  <c r="MN22" i="5"/>
  <c r="MM22" i="5"/>
  <c r="ML22" i="5"/>
  <c r="MK22" i="5"/>
  <c r="MJ22" i="5"/>
  <c r="MI22" i="5"/>
  <c r="MH22" i="5"/>
  <c r="MG22" i="5"/>
  <c r="MF22" i="5"/>
  <c r="ME22" i="5"/>
  <c r="MD22" i="5"/>
  <c r="MC22" i="5"/>
  <c r="MB22" i="5"/>
  <c r="MA22" i="5"/>
  <c r="LZ22" i="5"/>
  <c r="LY22" i="5"/>
  <c r="LX22" i="5"/>
  <c r="LW22" i="5"/>
  <c r="LV22" i="5"/>
  <c r="LU22" i="5"/>
  <c r="LT22" i="5"/>
  <c r="LS22" i="5"/>
  <c r="LR22" i="5"/>
  <c r="LQ22" i="5"/>
  <c r="LP22" i="5"/>
  <c r="LO22" i="5"/>
  <c r="LN22" i="5"/>
  <c r="LM22" i="5"/>
  <c r="LL22" i="5"/>
  <c r="LK22" i="5"/>
  <c r="LJ22" i="5"/>
  <c r="LI22" i="5"/>
  <c r="LH22" i="5"/>
  <c r="LG22" i="5"/>
  <c r="LF22" i="5"/>
  <c r="LE22" i="5"/>
  <c r="LD22" i="5"/>
  <c r="LC22" i="5"/>
  <c r="LB22" i="5"/>
  <c r="LA22" i="5"/>
  <c r="KZ22" i="5"/>
  <c r="KY22" i="5"/>
  <c r="KX22" i="5"/>
  <c r="KW22" i="5"/>
  <c r="KV22" i="5"/>
  <c r="KU22" i="5"/>
  <c r="KT22" i="5"/>
  <c r="KS22" i="5"/>
  <c r="KR22" i="5"/>
  <c r="KQ22" i="5"/>
  <c r="KP22" i="5"/>
  <c r="KO22" i="5"/>
  <c r="KN22" i="5"/>
  <c r="KM22" i="5"/>
  <c r="KL22" i="5"/>
  <c r="KK22" i="5"/>
  <c r="KJ22" i="5"/>
  <c r="KI22" i="5"/>
  <c r="KH22" i="5"/>
  <c r="KG22" i="5"/>
  <c r="KF22" i="5"/>
  <c r="KE22" i="5"/>
  <c r="KD22" i="5"/>
  <c r="KC22" i="5"/>
  <c r="KB22" i="5"/>
  <c r="KA22" i="5"/>
  <c r="JZ22" i="5"/>
  <c r="JY22" i="5"/>
  <c r="JX22" i="5"/>
  <c r="JW22" i="5"/>
  <c r="JV22" i="5"/>
  <c r="JU22" i="5"/>
  <c r="JT22" i="5"/>
  <c r="JS22" i="5"/>
  <c r="JR22" i="5"/>
  <c r="JQ22" i="5"/>
  <c r="JP22" i="5"/>
  <c r="JO22" i="5"/>
  <c r="JN22" i="5"/>
  <c r="JM22" i="5"/>
  <c r="JL22" i="5"/>
  <c r="JK22" i="5"/>
  <c r="JJ22" i="5"/>
  <c r="JI22" i="5"/>
  <c r="JH22" i="5"/>
  <c r="JG22" i="5"/>
  <c r="JF22" i="5"/>
  <c r="JE22" i="5"/>
  <c r="JD22" i="5"/>
  <c r="JC22" i="5"/>
  <c r="JB22" i="5"/>
  <c r="JA22" i="5"/>
  <c r="IZ22" i="5"/>
  <c r="IY22" i="5"/>
  <c r="IX22" i="5"/>
  <c r="IW22" i="5"/>
  <c r="IV22" i="5"/>
  <c r="IU22" i="5"/>
  <c r="IT22" i="5"/>
  <c r="IS22" i="5"/>
  <c r="IR22" i="5"/>
  <c r="IQ22" i="5"/>
  <c r="IP22" i="5"/>
  <c r="IO22" i="5"/>
  <c r="IN22" i="5"/>
  <c r="IM22" i="5"/>
  <c r="IL22" i="5"/>
  <c r="IK22" i="5"/>
  <c r="IJ22" i="5"/>
  <c r="II22" i="5"/>
  <c r="IH22" i="5"/>
  <c r="IG22" i="5"/>
  <c r="IF22" i="5"/>
  <c r="IE22" i="5"/>
  <c r="ID22" i="5"/>
  <c r="IC22" i="5"/>
  <c r="IB22" i="5"/>
  <c r="IA22" i="5"/>
  <c r="HZ22" i="5"/>
  <c r="HY22" i="5"/>
  <c r="HX22" i="5"/>
  <c r="HW22" i="5"/>
  <c r="HV22" i="5"/>
  <c r="HU22" i="5"/>
  <c r="HT22" i="5"/>
  <c r="HS22" i="5"/>
  <c r="HR22" i="5"/>
  <c r="HQ22" i="5"/>
  <c r="HP22" i="5"/>
  <c r="HO22" i="5"/>
  <c r="HN22" i="5"/>
  <c r="HM22" i="5"/>
  <c r="HL22" i="5"/>
  <c r="HK22" i="5"/>
  <c r="HJ22" i="5"/>
  <c r="HI22" i="5"/>
  <c r="HH22" i="5"/>
  <c r="HG22" i="5"/>
  <c r="HF22" i="5"/>
  <c r="HE22" i="5"/>
  <c r="HD22" i="5"/>
  <c r="HC22" i="5"/>
  <c r="HB22" i="5"/>
  <c r="HA22" i="5"/>
  <c r="GZ22" i="5"/>
  <c r="GY22" i="5"/>
  <c r="GX22" i="5"/>
  <c r="GW22" i="5"/>
  <c r="GV22" i="5"/>
  <c r="GU22" i="5"/>
  <c r="GT22" i="5"/>
  <c r="GS22" i="5"/>
  <c r="GR22" i="5"/>
  <c r="GQ22" i="5"/>
  <c r="GP22" i="5"/>
  <c r="GO22" i="5"/>
  <c r="GN22" i="5"/>
  <c r="GM22" i="5"/>
  <c r="GL22" i="5"/>
  <c r="GK22" i="5"/>
  <c r="GJ22" i="5"/>
  <c r="GI22" i="5"/>
  <c r="GH22" i="5"/>
  <c r="GG22" i="5"/>
  <c r="GF22" i="5"/>
  <c r="GE22" i="5"/>
  <c r="GD22" i="5"/>
  <c r="GC22" i="5"/>
  <c r="GB22" i="5"/>
  <c r="GA22" i="5"/>
  <c r="FZ22" i="5"/>
  <c r="FY22" i="5"/>
  <c r="FX22" i="5"/>
  <c r="FW22" i="5"/>
  <c r="FV22" i="5"/>
  <c r="FU22" i="5"/>
  <c r="FT22" i="5"/>
  <c r="FS22" i="5"/>
  <c r="FR22" i="5"/>
  <c r="FQ22" i="5"/>
  <c r="FP22" i="5"/>
  <c r="FO22" i="5"/>
  <c r="FN22" i="5"/>
  <c r="FM22" i="5"/>
  <c r="FL22" i="5"/>
  <c r="FK22" i="5"/>
  <c r="FJ22" i="5"/>
  <c r="FI22" i="5"/>
  <c r="FH22" i="5"/>
  <c r="FG22" i="5"/>
  <c r="FF22" i="5"/>
  <c r="FE22" i="5"/>
  <c r="FD22" i="5"/>
  <c r="FC22" i="5"/>
  <c r="FB22" i="5"/>
  <c r="FA22" i="5"/>
  <c r="EZ22" i="5"/>
  <c r="EY22" i="5"/>
  <c r="EX22" i="5"/>
  <c r="EW22" i="5"/>
  <c r="EV22" i="5"/>
  <c r="EU22" i="5"/>
  <c r="ET22" i="5"/>
  <c r="ES22" i="5"/>
  <c r="ER22" i="5"/>
  <c r="EQ22" i="5"/>
  <c r="EP22" i="5"/>
  <c r="EO22" i="5"/>
  <c r="EN22" i="5"/>
  <c r="EM22" i="5"/>
  <c r="EL22" i="5"/>
  <c r="EK22" i="5"/>
  <c r="EJ22" i="5"/>
  <c r="EI22" i="5"/>
  <c r="EH22" i="5"/>
  <c r="EG22" i="5"/>
  <c r="EF22" i="5"/>
  <c r="EE22" i="5"/>
  <c r="ED22" i="5"/>
  <c r="EC22" i="5"/>
  <c r="EB22" i="5"/>
  <c r="EA22" i="5"/>
  <c r="DZ22" i="5"/>
  <c r="DY22" i="5"/>
  <c r="DX22" i="5"/>
  <c r="DW22" i="5"/>
  <c r="DV22" i="5"/>
  <c r="DU22" i="5"/>
  <c r="DT22" i="5"/>
  <c r="DS22" i="5"/>
  <c r="DR22" i="5"/>
  <c r="DQ22" i="5"/>
  <c r="DP22" i="5"/>
  <c r="DO22" i="5"/>
  <c r="DN22" i="5"/>
  <c r="DM22" i="5"/>
  <c r="DL22" i="5"/>
  <c r="DK22" i="5"/>
  <c r="DJ22" i="5"/>
  <c r="DI22" i="5"/>
  <c r="DH22" i="5"/>
  <c r="DG22" i="5"/>
  <c r="DF22" i="5"/>
  <c r="DE22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D20" i="4" l="1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T20" i="4"/>
  <c r="BT21" i="4" s="1"/>
  <c r="BU20" i="4"/>
  <c r="BU21" i="4" s="1"/>
  <c r="BV20" i="4"/>
  <c r="BV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GS20" i="4"/>
  <c r="GS21" i="4" s="1"/>
  <c r="GT20" i="4"/>
  <c r="GT21" i="4" s="1"/>
  <c r="GU20" i="4"/>
  <c r="GU21" i="4" s="1"/>
  <c r="GV20" i="4"/>
  <c r="GV21" i="4" s="1"/>
  <c r="GW20" i="4"/>
  <c r="GW21" i="4" s="1"/>
  <c r="GX20" i="4"/>
  <c r="GX21" i="4" s="1"/>
  <c r="GY20" i="4"/>
  <c r="GY21" i="4" s="1"/>
  <c r="GZ20" i="4"/>
  <c r="GZ21" i="4" s="1"/>
  <c r="HA20" i="4"/>
  <c r="HA21" i="4" s="1"/>
  <c r="HB20" i="4"/>
  <c r="HB21" i="4" s="1"/>
  <c r="HC20" i="4"/>
  <c r="HC21" i="4" s="1"/>
  <c r="HD20" i="4"/>
  <c r="HD21" i="4" s="1"/>
  <c r="HE20" i="4"/>
  <c r="HE21" i="4" s="1"/>
  <c r="HF20" i="4"/>
  <c r="HF21" i="4" s="1"/>
  <c r="HG20" i="4"/>
  <c r="HG21" i="4" s="1"/>
  <c r="HH20" i="4"/>
  <c r="HH21" i="4" s="1"/>
  <c r="HI20" i="4"/>
  <c r="HI21" i="4" s="1"/>
  <c r="HJ20" i="4"/>
  <c r="HJ21" i="4" s="1"/>
  <c r="HK20" i="4"/>
  <c r="HK21" i="4" s="1"/>
  <c r="HL20" i="4"/>
  <c r="HL21" i="4" s="1"/>
  <c r="HM20" i="4"/>
  <c r="HM21" i="4" s="1"/>
  <c r="HN20" i="4"/>
  <c r="HN21" i="4" s="1"/>
  <c r="HO20" i="4"/>
  <c r="HO21" i="4" s="1"/>
  <c r="HP20" i="4"/>
  <c r="HP21" i="4" s="1"/>
  <c r="HQ20" i="4"/>
  <c r="HQ21" i="4" s="1"/>
  <c r="HR20" i="4"/>
  <c r="HR21" i="4" s="1"/>
  <c r="HS20" i="4"/>
  <c r="HS21" i="4" s="1"/>
  <c r="HT20" i="4"/>
  <c r="HT21" i="4" s="1"/>
  <c r="HU20" i="4"/>
  <c r="HU21" i="4" s="1"/>
  <c r="HV20" i="4"/>
  <c r="HV21" i="4" s="1"/>
  <c r="HW20" i="4"/>
  <c r="HW21" i="4" s="1"/>
  <c r="HX20" i="4"/>
  <c r="HX21" i="4" s="1"/>
  <c r="HY20" i="4"/>
  <c r="HY21" i="4" s="1"/>
  <c r="HZ20" i="4"/>
  <c r="HZ21" i="4" s="1"/>
  <c r="IA20" i="4"/>
  <c r="IA21" i="4" s="1"/>
  <c r="IB20" i="4"/>
  <c r="IB21" i="4" s="1"/>
  <c r="IC20" i="4"/>
  <c r="IC21" i="4" s="1"/>
  <c r="ID20" i="4"/>
  <c r="ID21" i="4" s="1"/>
  <c r="IE20" i="4"/>
  <c r="IE21" i="4" s="1"/>
  <c r="IF20" i="4"/>
  <c r="IF21" i="4" s="1"/>
  <c r="IG20" i="4"/>
  <c r="IG21" i="4" s="1"/>
  <c r="IH20" i="4"/>
  <c r="IH21" i="4" s="1"/>
  <c r="II20" i="4"/>
  <c r="II21" i="4" s="1"/>
  <c r="IJ20" i="4"/>
  <c r="IJ21" i="4" s="1"/>
  <c r="IK20" i="4"/>
  <c r="IK21" i="4" s="1"/>
  <c r="IL20" i="4"/>
  <c r="IL21" i="4" s="1"/>
  <c r="IM20" i="4"/>
  <c r="IM21" i="4" s="1"/>
  <c r="IN20" i="4"/>
  <c r="IN21" i="4" s="1"/>
  <c r="IO20" i="4"/>
  <c r="IO21" i="4" s="1"/>
  <c r="IP20" i="4"/>
  <c r="IP21" i="4" s="1"/>
  <c r="IQ20" i="4"/>
  <c r="IQ21" i="4" s="1"/>
  <c r="IR20" i="4"/>
  <c r="IR21" i="4" s="1"/>
  <c r="IS20" i="4"/>
  <c r="IS21" i="4" s="1"/>
  <c r="IT20" i="4"/>
  <c r="IT21" i="4" s="1"/>
  <c r="IU20" i="4"/>
  <c r="IU21" i="4" s="1"/>
  <c r="IV20" i="4"/>
  <c r="IV21" i="4" s="1"/>
  <c r="IW20" i="4"/>
  <c r="IW21" i="4" s="1"/>
  <c r="IX20" i="4"/>
  <c r="IX21" i="4" s="1"/>
  <c r="IY20" i="4"/>
  <c r="IY21" i="4" s="1"/>
  <c r="IZ20" i="4"/>
  <c r="IZ21" i="4" s="1"/>
  <c r="JA20" i="4"/>
  <c r="JA21" i="4" s="1"/>
  <c r="JB20" i="4"/>
  <c r="JB21" i="4" s="1"/>
  <c r="JC20" i="4"/>
  <c r="JC21" i="4" s="1"/>
  <c r="JD20" i="4"/>
  <c r="JD21" i="4" s="1"/>
  <c r="JE20" i="4"/>
  <c r="JE21" i="4" s="1"/>
  <c r="JF20" i="4"/>
  <c r="JF21" i="4" s="1"/>
  <c r="JG20" i="4"/>
  <c r="JG21" i="4" s="1"/>
  <c r="JH20" i="4"/>
  <c r="JH21" i="4" s="1"/>
  <c r="JI20" i="4"/>
  <c r="JI21" i="4" s="1"/>
  <c r="JJ20" i="4"/>
  <c r="JJ21" i="4" s="1"/>
  <c r="JK20" i="4"/>
  <c r="JK21" i="4" s="1"/>
  <c r="JL20" i="4"/>
  <c r="JL21" i="4" s="1"/>
  <c r="JM20" i="4"/>
  <c r="JM21" i="4" s="1"/>
  <c r="JN20" i="4"/>
  <c r="JN21" i="4" s="1"/>
  <c r="JO20" i="4"/>
  <c r="JO21" i="4" s="1"/>
  <c r="JP20" i="4"/>
  <c r="JP21" i="4" s="1"/>
  <c r="JQ20" i="4"/>
  <c r="JQ21" i="4" s="1"/>
  <c r="JR20" i="4"/>
  <c r="JR21" i="4" s="1"/>
  <c r="JS20" i="4"/>
  <c r="JS21" i="4" s="1"/>
  <c r="JT20" i="4"/>
  <c r="JT21" i="4" s="1"/>
  <c r="JU20" i="4"/>
  <c r="JU21" i="4" s="1"/>
  <c r="JV20" i="4"/>
  <c r="JV21" i="4" s="1"/>
  <c r="JW20" i="4"/>
  <c r="JW21" i="4" s="1"/>
  <c r="JX20" i="4"/>
  <c r="JX21" i="4" s="1"/>
  <c r="JY20" i="4"/>
  <c r="JY21" i="4" s="1"/>
  <c r="JZ20" i="4"/>
  <c r="JZ21" i="4" s="1"/>
  <c r="KA20" i="4"/>
  <c r="KA21" i="4" s="1"/>
  <c r="KB20" i="4"/>
  <c r="KB21" i="4" s="1"/>
  <c r="KC20" i="4"/>
  <c r="KC21" i="4" s="1"/>
  <c r="KD20" i="4"/>
  <c r="KD21" i="4" s="1"/>
  <c r="KE20" i="4"/>
  <c r="KE21" i="4" s="1"/>
  <c r="KF20" i="4"/>
  <c r="KF21" i="4" s="1"/>
  <c r="KG20" i="4"/>
  <c r="KG21" i="4" s="1"/>
  <c r="KH20" i="4"/>
  <c r="KH21" i="4" s="1"/>
  <c r="KI20" i="4"/>
  <c r="KI21" i="4" s="1"/>
  <c r="KJ20" i="4"/>
  <c r="KJ21" i="4" s="1"/>
  <c r="KK20" i="4"/>
  <c r="KK21" i="4" s="1"/>
  <c r="KL20" i="4"/>
  <c r="KL21" i="4" s="1"/>
  <c r="KM20" i="4"/>
  <c r="KM21" i="4" s="1"/>
  <c r="KN20" i="4"/>
  <c r="KN21" i="4" s="1"/>
  <c r="KO20" i="4"/>
  <c r="KO21" i="4" s="1"/>
  <c r="KP20" i="4"/>
  <c r="KP21" i="4" s="1"/>
  <c r="KQ20" i="4"/>
  <c r="KQ21" i="4" s="1"/>
  <c r="KR20" i="4"/>
  <c r="KR21" i="4" s="1"/>
  <c r="KS20" i="4"/>
  <c r="KS21" i="4" s="1"/>
  <c r="KT20" i="4"/>
  <c r="KT21" i="4" s="1"/>
  <c r="KU20" i="4"/>
  <c r="KU21" i="4" s="1"/>
  <c r="KV20" i="4"/>
  <c r="KV21" i="4" s="1"/>
  <c r="KW20" i="4"/>
  <c r="KW21" i="4" s="1"/>
  <c r="KX20" i="4"/>
  <c r="KX21" i="4" s="1"/>
  <c r="KY20" i="4"/>
  <c r="KY21" i="4" s="1"/>
  <c r="KZ20" i="4"/>
  <c r="KZ21" i="4" s="1"/>
  <c r="LA20" i="4"/>
  <c r="LA21" i="4" s="1"/>
  <c r="LB20" i="4"/>
  <c r="LB21" i="4" s="1"/>
  <c r="LC20" i="4"/>
  <c r="LC21" i="4" s="1"/>
  <c r="LD20" i="4"/>
  <c r="LD21" i="4" s="1"/>
  <c r="LE20" i="4"/>
  <c r="LE21" i="4" s="1"/>
  <c r="LF20" i="4"/>
  <c r="LF21" i="4" s="1"/>
  <c r="LG20" i="4"/>
  <c r="LG21" i="4" s="1"/>
  <c r="LH20" i="4"/>
  <c r="LH21" i="4" s="1"/>
  <c r="LI20" i="4"/>
  <c r="LI21" i="4" s="1"/>
  <c r="LJ20" i="4"/>
  <c r="LJ21" i="4" s="1"/>
  <c r="LK20" i="4"/>
  <c r="LK21" i="4" s="1"/>
  <c r="LL20" i="4"/>
  <c r="LL21" i="4" s="1"/>
  <c r="LM20" i="4"/>
  <c r="LM21" i="4" s="1"/>
  <c r="LN20" i="4"/>
  <c r="LN21" i="4" s="1"/>
  <c r="LO20" i="4"/>
  <c r="LO21" i="4" s="1"/>
  <c r="LP20" i="4"/>
  <c r="LP21" i="4" s="1"/>
  <c r="LQ20" i="4"/>
  <c r="LQ21" i="4" s="1"/>
  <c r="LR20" i="4"/>
  <c r="LR21" i="4" s="1"/>
  <c r="LS20" i="4"/>
  <c r="LS21" i="4" s="1"/>
  <c r="LT20" i="4"/>
  <c r="LT21" i="4" s="1"/>
  <c r="LU20" i="4"/>
  <c r="LU21" i="4" s="1"/>
  <c r="LV20" i="4"/>
  <c r="LV21" i="4" s="1"/>
  <c r="LW20" i="4"/>
  <c r="LW21" i="4" s="1"/>
  <c r="LX20" i="4"/>
  <c r="LX21" i="4" s="1"/>
  <c r="LY20" i="4"/>
  <c r="LY21" i="4" s="1"/>
  <c r="LZ20" i="4"/>
  <c r="LZ21" i="4" s="1"/>
  <c r="MA20" i="4"/>
  <c r="MA21" i="4" s="1"/>
  <c r="MB20" i="4"/>
  <c r="MB21" i="4" s="1"/>
  <c r="MC20" i="4"/>
  <c r="MC21" i="4" s="1"/>
  <c r="MD20" i="4"/>
  <c r="MD21" i="4" s="1"/>
  <c r="ME20" i="4"/>
  <c r="ME21" i="4" s="1"/>
  <c r="MF20" i="4"/>
  <c r="MF21" i="4" s="1"/>
  <c r="MG20" i="4"/>
  <c r="MG21" i="4" s="1"/>
  <c r="MH20" i="4"/>
  <c r="MH21" i="4" s="1"/>
  <c r="MI20" i="4"/>
  <c r="MI21" i="4" s="1"/>
  <c r="MJ20" i="4"/>
  <c r="MJ21" i="4" s="1"/>
  <c r="MK20" i="4"/>
  <c r="MK21" i="4" s="1"/>
  <c r="ML20" i="4"/>
  <c r="ML21" i="4" s="1"/>
  <c r="MM20" i="4"/>
  <c r="MM21" i="4" s="1"/>
  <c r="MN20" i="4"/>
  <c r="MN21" i="4" s="1"/>
  <c r="MO20" i="4"/>
  <c r="MO21" i="4" s="1"/>
  <c r="MP20" i="4"/>
  <c r="MP21" i="4" s="1"/>
  <c r="MQ20" i="4"/>
  <c r="MQ21" i="4" s="1"/>
  <c r="MR20" i="4"/>
  <c r="MR21" i="4" s="1"/>
  <c r="MS20" i="4"/>
  <c r="MS21" i="4" s="1"/>
  <c r="MT20" i="4"/>
  <c r="MT21" i="4" s="1"/>
  <c r="MU20" i="4"/>
  <c r="MU21" i="4" s="1"/>
  <c r="MV20" i="4"/>
  <c r="MV21" i="4" s="1"/>
  <c r="MW20" i="4"/>
  <c r="MW21" i="4" s="1"/>
  <c r="MX20" i="4"/>
  <c r="MX21" i="4" s="1"/>
  <c r="MY20" i="4"/>
  <c r="MY21" i="4" s="1"/>
  <c r="MZ20" i="4"/>
  <c r="MZ21" i="4" s="1"/>
  <c r="NA20" i="4"/>
  <c r="NA21" i="4" s="1"/>
  <c r="NB20" i="4"/>
  <c r="NB21" i="4" s="1"/>
  <c r="NC20" i="4"/>
  <c r="NC21" i="4" s="1"/>
  <c r="ND20" i="4"/>
  <c r="ND21" i="4" s="1"/>
  <c r="NE20" i="4"/>
  <c r="NE21" i="4" s="1"/>
  <c r="NF20" i="4"/>
  <c r="NF21" i="4" s="1"/>
  <c r="NG20" i="4"/>
  <c r="NG21" i="4" s="1"/>
  <c r="NH20" i="4"/>
  <c r="NH21" i="4" s="1"/>
  <c r="NI20" i="4"/>
  <c r="NI21" i="4" s="1"/>
  <c r="NJ20" i="4"/>
  <c r="NJ21" i="4" s="1"/>
  <c r="NK20" i="4"/>
  <c r="NK21" i="4" s="1"/>
  <c r="NL20" i="4"/>
  <c r="NL21" i="4" s="1"/>
  <c r="NM20" i="4"/>
  <c r="NM21" i="4" s="1"/>
  <c r="NN20" i="4"/>
  <c r="NN21" i="4" s="1"/>
  <c r="NO20" i="4"/>
  <c r="NO21" i="4" s="1"/>
  <c r="NP20" i="4"/>
  <c r="NP21" i="4" s="1"/>
  <c r="NQ20" i="4"/>
  <c r="NQ21" i="4" s="1"/>
  <c r="NR20" i="4"/>
  <c r="NR21" i="4" s="1"/>
  <c r="NS20" i="4"/>
  <c r="NS21" i="4" s="1"/>
  <c r="NT20" i="4"/>
  <c r="NT21" i="4" s="1"/>
  <c r="NU20" i="4"/>
  <c r="NU21" i="4" s="1"/>
  <c r="NV20" i="4"/>
  <c r="NV21" i="4" s="1"/>
  <c r="NW20" i="4"/>
  <c r="NW21" i="4" s="1"/>
  <c r="NX20" i="4"/>
  <c r="NX21" i="4" s="1"/>
  <c r="NY20" i="4"/>
  <c r="NY21" i="4" s="1"/>
  <c r="NZ20" i="4"/>
  <c r="NZ21" i="4" s="1"/>
  <c r="OA20" i="4"/>
  <c r="OA21" i="4" s="1"/>
  <c r="OB20" i="4"/>
  <c r="OB21" i="4" s="1"/>
  <c r="OC20" i="4"/>
  <c r="OC21" i="4" s="1"/>
  <c r="OD20" i="4"/>
  <c r="OD21" i="4" s="1"/>
  <c r="OE20" i="4"/>
  <c r="OE21" i="4" s="1"/>
  <c r="OF20" i="4"/>
  <c r="OF21" i="4" s="1"/>
  <c r="OG20" i="4"/>
  <c r="OG21" i="4" s="1"/>
  <c r="OH20" i="4"/>
  <c r="OH21" i="4" s="1"/>
  <c r="OI20" i="4"/>
  <c r="OI21" i="4" s="1"/>
  <c r="OJ20" i="4"/>
  <c r="OJ21" i="4" s="1"/>
  <c r="OK20" i="4"/>
  <c r="OK21" i="4" s="1"/>
  <c r="OL20" i="4"/>
  <c r="OL21" i="4" s="1"/>
  <c r="OM20" i="4"/>
  <c r="OM21" i="4" s="1"/>
  <c r="ON20" i="4"/>
  <c r="ON21" i="4" s="1"/>
  <c r="OO20" i="4"/>
  <c r="OO21" i="4" s="1"/>
  <c r="OP20" i="4"/>
  <c r="OP21" i="4" s="1"/>
  <c r="OQ20" i="4"/>
  <c r="OQ21" i="4" s="1"/>
  <c r="OR20" i="4"/>
  <c r="OR21" i="4" s="1"/>
  <c r="OS20" i="4"/>
  <c r="OS21" i="4" s="1"/>
  <c r="OT20" i="4"/>
  <c r="OT21" i="4" s="1"/>
  <c r="OU20" i="4"/>
  <c r="OU21" i="4" s="1"/>
  <c r="OV20" i="4"/>
  <c r="OV21" i="4" s="1"/>
  <c r="OW20" i="4"/>
  <c r="OW21" i="4" s="1"/>
  <c r="OX20" i="4"/>
  <c r="OX21" i="4" s="1"/>
  <c r="OY20" i="4"/>
  <c r="OY21" i="4" s="1"/>
  <c r="OZ20" i="4"/>
  <c r="OZ21" i="4" s="1"/>
  <c r="PA20" i="4"/>
  <c r="PA21" i="4" s="1"/>
  <c r="PB20" i="4"/>
  <c r="PB21" i="4" s="1"/>
  <c r="PC20" i="4"/>
  <c r="PC21" i="4" s="1"/>
  <c r="PD20" i="4"/>
  <c r="PD21" i="4" s="1"/>
  <c r="PE20" i="4"/>
  <c r="PE21" i="4" s="1"/>
  <c r="PF20" i="4"/>
  <c r="PF21" i="4" s="1"/>
  <c r="PG20" i="4"/>
  <c r="PG21" i="4" s="1"/>
  <c r="PH20" i="4"/>
  <c r="PH21" i="4" s="1"/>
  <c r="PI20" i="4"/>
  <c r="PI21" i="4" s="1"/>
  <c r="PJ20" i="4"/>
  <c r="PJ21" i="4" s="1"/>
  <c r="PK20" i="4"/>
  <c r="PK21" i="4" s="1"/>
  <c r="PL20" i="4"/>
  <c r="PL21" i="4" s="1"/>
  <c r="PM20" i="4"/>
  <c r="PM21" i="4" s="1"/>
  <c r="PN20" i="4"/>
  <c r="PN21" i="4" s="1"/>
  <c r="PO20" i="4"/>
  <c r="PO21" i="4" s="1"/>
  <c r="PP20" i="4"/>
  <c r="PP21" i="4" s="1"/>
  <c r="PQ20" i="4"/>
  <c r="PQ21" i="4" s="1"/>
  <c r="PR20" i="4"/>
  <c r="PR21" i="4" s="1"/>
  <c r="PS20" i="4"/>
  <c r="PS21" i="4" s="1"/>
  <c r="PT20" i="4"/>
  <c r="PT21" i="4" s="1"/>
  <c r="PU20" i="4"/>
  <c r="PU21" i="4" s="1"/>
  <c r="PV20" i="4"/>
  <c r="PV21" i="4" s="1"/>
  <c r="PW20" i="4"/>
  <c r="PW21" i="4" s="1"/>
  <c r="PX20" i="4"/>
  <c r="PX21" i="4" s="1"/>
  <c r="PY20" i="4"/>
  <c r="PY21" i="4" s="1"/>
  <c r="PZ20" i="4"/>
  <c r="PZ21" i="4" s="1"/>
  <c r="QA20" i="4"/>
  <c r="QA21" i="4" s="1"/>
  <c r="QB20" i="4"/>
  <c r="QB21" i="4" s="1"/>
  <c r="QC20" i="4"/>
  <c r="QC21" i="4" s="1"/>
  <c r="QD20" i="4"/>
  <c r="QD21" i="4" s="1"/>
  <c r="QE20" i="4"/>
  <c r="QE21" i="4" s="1"/>
  <c r="QF20" i="4"/>
  <c r="QF21" i="4" s="1"/>
  <c r="QG20" i="4"/>
  <c r="QG21" i="4" s="1"/>
  <c r="QH20" i="4"/>
  <c r="QH21" i="4" s="1"/>
  <c r="QI20" i="4"/>
  <c r="QI21" i="4" s="1"/>
  <c r="QJ20" i="4"/>
  <c r="QJ21" i="4" s="1"/>
  <c r="QK20" i="4"/>
  <c r="QK21" i="4" s="1"/>
  <c r="QL20" i="4"/>
  <c r="QL21" i="4" s="1"/>
  <c r="QM20" i="4"/>
  <c r="QM21" i="4" s="1"/>
  <c r="QN20" i="4"/>
  <c r="QN21" i="4" s="1"/>
  <c r="QO20" i="4"/>
  <c r="QO21" i="4" s="1"/>
  <c r="QP20" i="4"/>
  <c r="QP21" i="4" s="1"/>
  <c r="QQ20" i="4"/>
  <c r="QQ21" i="4" s="1"/>
  <c r="QR20" i="4"/>
  <c r="QR21" i="4" s="1"/>
  <c r="QS20" i="4"/>
  <c r="QS21" i="4" s="1"/>
  <c r="QT20" i="4"/>
  <c r="QT21" i="4" s="1"/>
  <c r="QU20" i="4"/>
  <c r="QU21" i="4" s="1"/>
  <c r="QV20" i="4"/>
  <c r="QV21" i="4" s="1"/>
  <c r="QW20" i="4"/>
  <c r="QW21" i="4" s="1"/>
  <c r="QX20" i="4"/>
  <c r="QX21" i="4" s="1"/>
  <c r="QY20" i="4"/>
  <c r="QY21" i="4" s="1"/>
  <c r="QZ20" i="4"/>
  <c r="QZ21" i="4" s="1"/>
  <c r="RA20" i="4"/>
  <c r="RA21" i="4" s="1"/>
  <c r="RB20" i="4"/>
  <c r="RB21" i="4" s="1"/>
  <c r="RC20" i="4"/>
  <c r="RC21" i="4" s="1"/>
  <c r="RD20" i="4"/>
  <c r="RD21" i="4" s="1"/>
  <c r="RE20" i="4"/>
  <c r="RE21" i="4" s="1"/>
  <c r="RF20" i="4"/>
  <c r="RF21" i="4" s="1"/>
  <c r="RG20" i="4"/>
  <c r="RG21" i="4" s="1"/>
  <c r="RH20" i="4"/>
  <c r="RH21" i="4" s="1"/>
  <c r="RI20" i="4"/>
  <c r="RI21" i="4" s="1"/>
  <c r="RJ20" i="4"/>
  <c r="RJ21" i="4" s="1"/>
  <c r="RK20" i="4"/>
  <c r="RK21" i="4" s="1"/>
  <c r="RL20" i="4"/>
  <c r="RL21" i="4" s="1"/>
  <c r="RM20" i="4"/>
  <c r="RM21" i="4" s="1"/>
  <c r="RN20" i="4"/>
  <c r="RN21" i="4" s="1"/>
  <c r="RO20" i="4"/>
  <c r="RO21" i="4" s="1"/>
  <c r="RP20" i="4"/>
  <c r="RP21" i="4" s="1"/>
  <c r="RQ20" i="4"/>
  <c r="RQ21" i="4" s="1"/>
  <c r="RR20" i="4"/>
  <c r="RR21" i="4" s="1"/>
  <c r="RS20" i="4"/>
  <c r="RS21" i="4" s="1"/>
  <c r="RT20" i="4"/>
  <c r="RT21" i="4" s="1"/>
  <c r="RU20" i="4"/>
  <c r="RU21" i="4" s="1"/>
  <c r="RV20" i="4"/>
  <c r="RV21" i="4" s="1"/>
  <c r="RW20" i="4"/>
  <c r="RW21" i="4" s="1"/>
  <c r="RX20" i="4"/>
  <c r="RX21" i="4" s="1"/>
  <c r="RY20" i="4"/>
  <c r="RY21" i="4" s="1"/>
  <c r="RZ20" i="4"/>
  <c r="RZ21" i="4" s="1"/>
  <c r="SA20" i="4"/>
  <c r="SA21" i="4" s="1"/>
  <c r="SB20" i="4"/>
  <c r="SB21" i="4" s="1"/>
  <c r="SC20" i="4"/>
  <c r="SC21" i="4" s="1"/>
  <c r="SD20" i="4"/>
  <c r="SD21" i="4" s="1"/>
  <c r="SE20" i="4"/>
  <c r="SE21" i="4" s="1"/>
  <c r="SF20" i="4"/>
  <c r="SF21" i="4" s="1"/>
  <c r="SG20" i="4"/>
  <c r="SG21" i="4" s="1"/>
  <c r="SH20" i="4"/>
  <c r="SH21" i="4" s="1"/>
  <c r="SI20" i="4"/>
  <c r="SI21" i="4" s="1"/>
  <c r="SJ20" i="4"/>
  <c r="SJ21" i="4" s="1"/>
  <c r="SK20" i="4"/>
  <c r="SK21" i="4" s="1"/>
  <c r="SL20" i="4"/>
  <c r="SL21" i="4" s="1"/>
  <c r="SM20" i="4"/>
  <c r="SM21" i="4" s="1"/>
  <c r="SN20" i="4"/>
  <c r="SN21" i="4" s="1"/>
  <c r="SO20" i="4"/>
  <c r="SO21" i="4" s="1"/>
  <c r="SP20" i="4"/>
  <c r="SP21" i="4" s="1"/>
  <c r="SQ20" i="4"/>
  <c r="SQ21" i="4" s="1"/>
  <c r="SR20" i="4"/>
  <c r="SR21" i="4" s="1"/>
  <c r="SS20" i="4"/>
  <c r="SS21" i="4" s="1"/>
  <c r="ST20" i="4"/>
  <c r="ST21" i="4" s="1"/>
  <c r="SU20" i="4"/>
  <c r="SU21" i="4" s="1"/>
  <c r="SV20" i="4"/>
  <c r="SV21" i="4" s="1"/>
  <c r="SW20" i="4"/>
  <c r="SW21" i="4" s="1"/>
  <c r="SX20" i="4"/>
  <c r="SX21" i="4" s="1"/>
  <c r="SY20" i="4"/>
  <c r="SY21" i="4" s="1"/>
  <c r="SZ20" i="4"/>
  <c r="SZ21" i="4" s="1"/>
  <c r="TA20" i="4"/>
  <c r="TA21" i="4" s="1"/>
  <c r="TB20" i="4"/>
  <c r="TB21" i="4" s="1"/>
  <c r="TC20" i="4"/>
  <c r="TC21" i="4" s="1"/>
  <c r="TD20" i="4"/>
  <c r="TD21" i="4" s="1"/>
  <c r="TE20" i="4"/>
  <c r="TE21" i="4" s="1"/>
  <c r="TF20" i="4"/>
  <c r="TF21" i="4" s="1"/>
  <c r="TG20" i="4"/>
  <c r="TG21" i="4" s="1"/>
  <c r="TH20" i="4"/>
  <c r="TH21" i="4" s="1"/>
  <c r="TI20" i="4"/>
  <c r="TI21" i="4" s="1"/>
  <c r="TJ20" i="4"/>
  <c r="TJ21" i="4" s="1"/>
  <c r="TK20" i="4"/>
  <c r="TK21" i="4" s="1"/>
  <c r="TL20" i="4"/>
  <c r="TL21" i="4" s="1"/>
  <c r="TM20" i="4"/>
  <c r="TM21" i="4" s="1"/>
  <c r="TN20" i="4"/>
  <c r="TN21" i="4" s="1"/>
  <c r="TO21" i="4"/>
  <c r="TP20" i="4"/>
  <c r="TP21" i="4" s="1"/>
  <c r="D18" i="3"/>
  <c r="D19" i="3" s="1"/>
  <c r="E18" i="3"/>
  <c r="E19" i="3" s="1"/>
  <c r="F18" i="3"/>
  <c r="F19" i="3" s="1"/>
  <c r="G18" i="3"/>
  <c r="G19" i="3" s="1"/>
  <c r="H18" i="3"/>
  <c r="H19" i="3" s="1"/>
  <c r="I18" i="3"/>
  <c r="I19" i="3" s="1"/>
  <c r="J18" i="3"/>
  <c r="J19" i="3" s="1"/>
  <c r="K18" i="3"/>
  <c r="K19" i="3" s="1"/>
  <c r="L18" i="3"/>
  <c r="L19" i="3" s="1"/>
  <c r="M18" i="3"/>
  <c r="M19" i="3" s="1"/>
  <c r="N18" i="3"/>
  <c r="N19" i="3" s="1"/>
  <c r="O18" i="3"/>
  <c r="O19" i="3" s="1"/>
  <c r="P18" i="3"/>
  <c r="P19" i="3" s="1"/>
  <c r="Q18" i="3"/>
  <c r="Q19" i="3" s="1"/>
  <c r="R18" i="3"/>
  <c r="R19" i="3" s="1"/>
  <c r="S18" i="3"/>
  <c r="S19" i="3" s="1"/>
  <c r="T18" i="3"/>
  <c r="T19" i="3" s="1"/>
  <c r="U18" i="3"/>
  <c r="U19" i="3" s="1"/>
  <c r="V18" i="3"/>
  <c r="V19" i="3" s="1"/>
  <c r="W18" i="3"/>
  <c r="W19" i="3" s="1"/>
  <c r="X18" i="3"/>
  <c r="X19" i="3" s="1"/>
  <c r="Y18" i="3"/>
  <c r="Y19" i="3" s="1"/>
  <c r="Z18" i="3"/>
  <c r="Z19" i="3" s="1"/>
  <c r="AA18" i="3"/>
  <c r="AA19" i="3" s="1"/>
  <c r="AB18" i="3"/>
  <c r="AB19" i="3" s="1"/>
  <c r="AC18" i="3"/>
  <c r="AC19" i="3" s="1"/>
  <c r="AD18" i="3"/>
  <c r="AD19" i="3" s="1"/>
  <c r="AE18" i="3"/>
  <c r="AE19" i="3" s="1"/>
  <c r="AF18" i="3"/>
  <c r="AF19" i="3" s="1"/>
  <c r="AG18" i="3"/>
  <c r="AG19" i="3" s="1"/>
  <c r="AH18" i="3"/>
  <c r="AH19" i="3" s="1"/>
  <c r="AI18" i="3"/>
  <c r="AI19" i="3" s="1"/>
  <c r="AJ18" i="3"/>
  <c r="AJ19" i="3" s="1"/>
  <c r="AK18" i="3"/>
  <c r="AK19" i="3" s="1"/>
  <c r="AL18" i="3"/>
  <c r="AL19" i="3" s="1"/>
  <c r="AM18" i="3"/>
  <c r="AM19" i="3" s="1"/>
  <c r="AN18" i="3"/>
  <c r="AN19" i="3" s="1"/>
  <c r="AO18" i="3"/>
  <c r="AO19" i="3" s="1"/>
  <c r="AP18" i="3"/>
  <c r="AP19" i="3" s="1"/>
  <c r="AQ18" i="3"/>
  <c r="AQ19" i="3" s="1"/>
  <c r="AR18" i="3"/>
  <c r="AR19" i="3" s="1"/>
  <c r="AS18" i="3"/>
  <c r="AS19" i="3" s="1"/>
  <c r="AT18" i="3"/>
  <c r="AT19" i="3" s="1"/>
  <c r="AU18" i="3"/>
  <c r="AU19" i="3" s="1"/>
  <c r="AV18" i="3"/>
  <c r="AV19" i="3" s="1"/>
  <c r="AW18" i="3"/>
  <c r="AW19" i="3" s="1"/>
  <c r="AX18" i="3"/>
  <c r="AX19" i="3" s="1"/>
  <c r="AY18" i="3"/>
  <c r="AY19" i="3" s="1"/>
  <c r="AZ18" i="3"/>
  <c r="AZ19" i="3" s="1"/>
  <c r="BA18" i="3"/>
  <c r="BA19" i="3" s="1"/>
  <c r="BB18" i="3"/>
  <c r="BB19" i="3" s="1"/>
  <c r="BC18" i="3"/>
  <c r="BC19" i="3" s="1"/>
  <c r="BD18" i="3"/>
  <c r="BD19" i="3" s="1"/>
  <c r="BE18" i="3"/>
  <c r="BE19" i="3" s="1"/>
  <c r="BF18" i="3"/>
  <c r="BF19" i="3" s="1"/>
  <c r="BG18" i="3"/>
  <c r="BG19" i="3" s="1"/>
  <c r="BH18" i="3"/>
  <c r="BH19" i="3" s="1"/>
  <c r="BI18" i="3"/>
  <c r="BI19" i="3" s="1"/>
  <c r="BJ18" i="3"/>
  <c r="BJ19" i="3" s="1"/>
  <c r="BK18" i="3"/>
  <c r="BK19" i="3" s="1"/>
  <c r="BL18" i="3"/>
  <c r="BL19" i="3" s="1"/>
  <c r="BM18" i="3"/>
  <c r="BM19" i="3" s="1"/>
  <c r="BN18" i="3"/>
  <c r="BN19" i="3" s="1"/>
  <c r="BO18" i="3"/>
  <c r="BO19" i="3" s="1"/>
  <c r="BP18" i="3"/>
  <c r="BP19" i="3" s="1"/>
  <c r="BQ18" i="3"/>
  <c r="BQ19" i="3" s="1"/>
  <c r="BR18" i="3"/>
  <c r="BR19" i="3" s="1"/>
  <c r="BS18" i="3"/>
  <c r="BS19" i="3" s="1"/>
  <c r="BT18" i="3"/>
  <c r="BT19" i="3" s="1"/>
  <c r="BU18" i="3"/>
  <c r="BU19" i="3" s="1"/>
  <c r="BV18" i="3"/>
  <c r="BV19" i="3" s="1"/>
  <c r="BW18" i="3"/>
  <c r="BW19" i="3" s="1"/>
  <c r="BX18" i="3"/>
  <c r="BX19" i="3" s="1"/>
  <c r="BY18" i="3"/>
  <c r="BY19" i="3" s="1"/>
  <c r="BZ18" i="3"/>
  <c r="BZ19" i="3" s="1"/>
  <c r="CA18" i="3"/>
  <c r="CA19" i="3" s="1"/>
  <c r="CB18" i="3"/>
  <c r="CB19" i="3" s="1"/>
  <c r="CC18" i="3"/>
  <c r="CC19" i="3" s="1"/>
  <c r="CD18" i="3"/>
  <c r="CD19" i="3" s="1"/>
  <c r="CE18" i="3"/>
  <c r="CE19" i="3" s="1"/>
  <c r="CF18" i="3"/>
  <c r="CF19" i="3" s="1"/>
  <c r="CG18" i="3"/>
  <c r="CG19" i="3" s="1"/>
  <c r="CH18" i="3"/>
  <c r="CH19" i="3" s="1"/>
  <c r="CI18" i="3"/>
  <c r="CI19" i="3" s="1"/>
  <c r="CJ18" i="3"/>
  <c r="CJ19" i="3" s="1"/>
  <c r="CK18" i="3"/>
  <c r="CK19" i="3" s="1"/>
  <c r="CL18" i="3"/>
  <c r="CL19" i="3" s="1"/>
  <c r="CM18" i="3"/>
  <c r="CM19" i="3" s="1"/>
  <c r="CN18" i="3"/>
  <c r="CN19" i="3" s="1"/>
  <c r="CO18" i="3"/>
  <c r="CO19" i="3" s="1"/>
  <c r="CP18" i="3"/>
  <c r="CP19" i="3" s="1"/>
  <c r="CQ18" i="3"/>
  <c r="CQ19" i="3" s="1"/>
  <c r="CR18" i="3"/>
  <c r="CR19" i="3" s="1"/>
  <c r="CS18" i="3"/>
  <c r="CS19" i="3" s="1"/>
  <c r="CT18" i="3"/>
  <c r="CT19" i="3" s="1"/>
  <c r="CU18" i="3"/>
  <c r="CU19" i="3" s="1"/>
  <c r="CV18" i="3"/>
  <c r="CV19" i="3" s="1"/>
  <c r="CW18" i="3"/>
  <c r="CW19" i="3" s="1"/>
  <c r="CX18" i="3"/>
  <c r="CX19" i="3" s="1"/>
  <c r="CY18" i="3"/>
  <c r="CY19" i="3" s="1"/>
  <c r="CZ18" i="3"/>
  <c r="CZ19" i="3" s="1"/>
  <c r="DA18" i="3"/>
  <c r="DA19" i="3" s="1"/>
  <c r="DB18" i="3"/>
  <c r="DB19" i="3" s="1"/>
  <c r="DC18" i="3"/>
  <c r="DC19" i="3" s="1"/>
  <c r="DD18" i="3"/>
  <c r="DD19" i="3" s="1"/>
  <c r="DE18" i="3"/>
  <c r="DE19" i="3" s="1"/>
  <c r="DF18" i="3"/>
  <c r="DF19" i="3" s="1"/>
  <c r="DG18" i="3"/>
  <c r="DG19" i="3" s="1"/>
  <c r="DH18" i="3"/>
  <c r="DH19" i="3" s="1"/>
  <c r="DI18" i="3"/>
  <c r="DI19" i="3" s="1"/>
  <c r="DJ18" i="3"/>
  <c r="DJ19" i="3" s="1"/>
  <c r="DK18" i="3"/>
  <c r="DK19" i="3" s="1"/>
  <c r="DL18" i="3"/>
  <c r="DL19" i="3" s="1"/>
  <c r="DM18" i="3"/>
  <c r="DM19" i="3" s="1"/>
  <c r="DN18" i="3"/>
  <c r="DN19" i="3" s="1"/>
  <c r="DO18" i="3"/>
  <c r="DO19" i="3" s="1"/>
  <c r="DP18" i="3"/>
  <c r="DP19" i="3" s="1"/>
  <c r="DQ18" i="3"/>
  <c r="DQ19" i="3" s="1"/>
  <c r="DR18" i="3"/>
  <c r="DR19" i="3" s="1"/>
  <c r="DS18" i="3"/>
  <c r="DS19" i="3" s="1"/>
  <c r="DT18" i="3"/>
  <c r="DT19" i="3" s="1"/>
  <c r="DU18" i="3"/>
  <c r="DU19" i="3" s="1"/>
  <c r="DV18" i="3"/>
  <c r="DV19" i="3" s="1"/>
  <c r="DW18" i="3"/>
  <c r="DW19" i="3" s="1"/>
  <c r="DX18" i="3"/>
  <c r="DX19" i="3" s="1"/>
  <c r="DY18" i="3"/>
  <c r="DY19" i="3" s="1"/>
  <c r="DZ18" i="3"/>
  <c r="DZ19" i="3" s="1"/>
  <c r="EA18" i="3"/>
  <c r="EA19" i="3" s="1"/>
  <c r="EB18" i="3"/>
  <c r="EB19" i="3" s="1"/>
  <c r="EC18" i="3"/>
  <c r="EC19" i="3" s="1"/>
  <c r="ED18" i="3"/>
  <c r="ED19" i="3" s="1"/>
  <c r="EE18" i="3"/>
  <c r="EE19" i="3" s="1"/>
  <c r="EF18" i="3"/>
  <c r="EF19" i="3" s="1"/>
  <c r="EG18" i="3"/>
  <c r="EG19" i="3" s="1"/>
  <c r="EH18" i="3"/>
  <c r="EH19" i="3" s="1"/>
  <c r="EI18" i="3"/>
  <c r="EI19" i="3" s="1"/>
  <c r="EJ18" i="3"/>
  <c r="EJ19" i="3" s="1"/>
  <c r="EK18" i="3"/>
  <c r="EK19" i="3" s="1"/>
  <c r="EL18" i="3"/>
  <c r="EL19" i="3" s="1"/>
  <c r="EM18" i="3"/>
  <c r="EM19" i="3" s="1"/>
  <c r="EN18" i="3"/>
  <c r="EN19" i="3" s="1"/>
  <c r="EO18" i="3"/>
  <c r="EO19" i="3" s="1"/>
  <c r="EP18" i="3"/>
  <c r="EP19" i="3" s="1"/>
  <c r="EQ18" i="3"/>
  <c r="EQ19" i="3" s="1"/>
  <c r="ER18" i="3"/>
  <c r="ER19" i="3" s="1"/>
  <c r="ES18" i="3"/>
  <c r="ES19" i="3" s="1"/>
  <c r="ET18" i="3"/>
  <c r="ET19" i="3" s="1"/>
  <c r="EU18" i="3"/>
  <c r="EU19" i="3" s="1"/>
  <c r="EV18" i="3"/>
  <c r="EV19" i="3" s="1"/>
  <c r="EW18" i="3"/>
  <c r="EW19" i="3" s="1"/>
  <c r="EX18" i="3"/>
  <c r="EX19" i="3" s="1"/>
  <c r="EY18" i="3"/>
  <c r="EY19" i="3" s="1"/>
  <c r="EZ18" i="3"/>
  <c r="EZ19" i="3" s="1"/>
  <c r="FA18" i="3"/>
  <c r="FA19" i="3" s="1"/>
  <c r="FB18" i="3"/>
  <c r="FB19" i="3" s="1"/>
  <c r="FC18" i="3"/>
  <c r="FC19" i="3" s="1"/>
  <c r="FD18" i="3"/>
  <c r="FD19" i="3" s="1"/>
  <c r="FE18" i="3"/>
  <c r="FE19" i="3" s="1"/>
  <c r="FF18" i="3"/>
  <c r="FF19" i="3" s="1"/>
  <c r="FG18" i="3"/>
  <c r="FG19" i="3" s="1"/>
  <c r="FH18" i="3"/>
  <c r="FH19" i="3" s="1"/>
  <c r="FI18" i="3"/>
  <c r="FI19" i="3" s="1"/>
  <c r="FJ18" i="3"/>
  <c r="FJ19" i="3" s="1"/>
  <c r="FK18" i="3"/>
  <c r="FK19" i="3" s="1"/>
  <c r="FL18" i="3"/>
  <c r="FL19" i="3" s="1"/>
  <c r="FM18" i="3"/>
  <c r="FM19" i="3" s="1"/>
  <c r="FN18" i="3"/>
  <c r="FN19" i="3" s="1"/>
  <c r="FO18" i="3"/>
  <c r="FO19" i="3" s="1"/>
  <c r="FP18" i="3"/>
  <c r="FP19" i="3" s="1"/>
  <c r="FQ18" i="3"/>
  <c r="FQ19" i="3" s="1"/>
  <c r="FR18" i="3"/>
  <c r="FR19" i="3" s="1"/>
  <c r="FS18" i="3"/>
  <c r="FS19" i="3" s="1"/>
  <c r="FT18" i="3"/>
  <c r="FT19" i="3" s="1"/>
  <c r="FU18" i="3"/>
  <c r="FU19" i="3" s="1"/>
  <c r="FV18" i="3"/>
  <c r="FV19" i="3" s="1"/>
  <c r="FW18" i="3"/>
  <c r="FW19" i="3" s="1"/>
  <c r="FX18" i="3"/>
  <c r="FX19" i="3" s="1"/>
  <c r="FY18" i="3"/>
  <c r="FY19" i="3" s="1"/>
  <c r="FZ18" i="3"/>
  <c r="FZ19" i="3" s="1"/>
  <c r="GA18" i="3"/>
  <c r="GA19" i="3" s="1"/>
  <c r="GB18" i="3"/>
  <c r="GB19" i="3" s="1"/>
  <c r="GC18" i="3"/>
  <c r="GC19" i="3" s="1"/>
  <c r="GD18" i="3"/>
  <c r="GD19" i="3" s="1"/>
  <c r="GE18" i="3"/>
  <c r="GE19" i="3" s="1"/>
  <c r="GF18" i="3"/>
  <c r="GF19" i="3" s="1"/>
  <c r="GG18" i="3"/>
  <c r="GG19" i="3" s="1"/>
  <c r="GH18" i="3"/>
  <c r="GH19" i="3" s="1"/>
  <c r="GI18" i="3"/>
  <c r="GI19" i="3" s="1"/>
  <c r="GJ18" i="3"/>
  <c r="GJ19" i="3" s="1"/>
  <c r="GK18" i="3"/>
  <c r="GK19" i="3" s="1"/>
  <c r="GL18" i="3"/>
  <c r="GL19" i="3" s="1"/>
  <c r="GM18" i="3"/>
  <c r="GM19" i="3" s="1"/>
  <c r="GN18" i="3"/>
  <c r="GN19" i="3" s="1"/>
  <c r="GO18" i="3"/>
  <c r="GO19" i="3" s="1"/>
  <c r="GP18" i="3"/>
  <c r="GP19" i="3" s="1"/>
  <c r="GQ18" i="3"/>
  <c r="GQ19" i="3" s="1"/>
  <c r="GR18" i="3"/>
  <c r="GR19" i="3" s="1"/>
  <c r="GS18" i="3"/>
  <c r="GS19" i="3" s="1"/>
  <c r="GT18" i="3"/>
  <c r="GT19" i="3" s="1"/>
  <c r="GU18" i="3"/>
  <c r="GU19" i="3" s="1"/>
  <c r="GV18" i="3"/>
  <c r="GV19" i="3" s="1"/>
  <c r="GW18" i="3"/>
  <c r="GW19" i="3" s="1"/>
  <c r="GX18" i="3"/>
  <c r="GX19" i="3" s="1"/>
  <c r="GY18" i="3"/>
  <c r="GY19" i="3" s="1"/>
  <c r="GZ18" i="3"/>
  <c r="GZ19" i="3" s="1"/>
  <c r="HA18" i="3"/>
  <c r="HA19" i="3" s="1"/>
  <c r="HB18" i="3"/>
  <c r="HB19" i="3" s="1"/>
  <c r="HC18" i="3"/>
  <c r="HC19" i="3" s="1"/>
  <c r="HD18" i="3"/>
  <c r="HD19" i="3" s="1"/>
  <c r="HE18" i="3"/>
  <c r="HE19" i="3" s="1"/>
  <c r="HF18" i="3"/>
  <c r="HF19" i="3" s="1"/>
  <c r="HG18" i="3"/>
  <c r="HG19" i="3" s="1"/>
  <c r="HH18" i="3"/>
  <c r="HH19" i="3" s="1"/>
  <c r="HI18" i="3"/>
  <c r="HI19" i="3" s="1"/>
  <c r="HJ18" i="3"/>
  <c r="HJ19" i="3" s="1"/>
  <c r="HK18" i="3"/>
  <c r="HK19" i="3" s="1"/>
  <c r="HL18" i="3"/>
  <c r="HL19" i="3" s="1"/>
  <c r="HM18" i="3"/>
  <c r="HM19" i="3" s="1"/>
  <c r="HN18" i="3"/>
  <c r="HN19" i="3" s="1"/>
  <c r="HO18" i="3"/>
  <c r="HO19" i="3" s="1"/>
  <c r="HP18" i="3"/>
  <c r="HP19" i="3" s="1"/>
  <c r="HQ18" i="3"/>
  <c r="HQ19" i="3" s="1"/>
  <c r="HR18" i="3"/>
  <c r="HR19" i="3" s="1"/>
  <c r="HS18" i="3"/>
  <c r="HS19" i="3" s="1"/>
  <c r="HT18" i="3"/>
  <c r="HT19" i="3" s="1"/>
  <c r="HU18" i="3"/>
  <c r="HU19" i="3" s="1"/>
  <c r="HV18" i="3"/>
  <c r="HV19" i="3" s="1"/>
  <c r="HW18" i="3"/>
  <c r="HW19" i="3" s="1"/>
  <c r="HX18" i="3"/>
  <c r="HX19" i="3" s="1"/>
  <c r="HY18" i="3"/>
  <c r="HY19" i="3" s="1"/>
  <c r="HZ18" i="3"/>
  <c r="HZ19" i="3" s="1"/>
  <c r="IA18" i="3"/>
  <c r="IA19" i="3" s="1"/>
  <c r="IB18" i="3"/>
  <c r="IB19" i="3" s="1"/>
  <c r="IC18" i="3"/>
  <c r="IC19" i="3" s="1"/>
  <c r="ID18" i="3"/>
  <c r="ID19" i="3" s="1"/>
  <c r="IE18" i="3"/>
  <c r="IE19" i="3" s="1"/>
  <c r="IF18" i="3"/>
  <c r="IF19" i="3" s="1"/>
  <c r="IG18" i="3"/>
  <c r="IG19" i="3" s="1"/>
  <c r="IH18" i="3"/>
  <c r="IH19" i="3" s="1"/>
  <c r="II18" i="3"/>
  <c r="II19" i="3" s="1"/>
  <c r="IJ18" i="3"/>
  <c r="IJ19" i="3" s="1"/>
  <c r="IK18" i="3"/>
  <c r="IK19" i="3" s="1"/>
  <c r="IL18" i="3"/>
  <c r="IL19" i="3" s="1"/>
  <c r="IM18" i="3"/>
  <c r="IM19" i="3" s="1"/>
  <c r="IN18" i="3"/>
  <c r="IN19" i="3" s="1"/>
  <c r="IO18" i="3"/>
  <c r="IO19" i="3" s="1"/>
  <c r="IP18" i="3"/>
  <c r="IP19" i="3" s="1"/>
  <c r="IQ18" i="3"/>
  <c r="IQ19" i="3" s="1"/>
  <c r="IR18" i="3"/>
  <c r="IR19" i="3" s="1"/>
  <c r="IS18" i="3"/>
  <c r="IS19" i="3" s="1"/>
  <c r="IT18" i="3"/>
  <c r="IT19" i="3" s="1"/>
  <c r="IU18" i="3"/>
  <c r="IU19" i="3" s="1"/>
  <c r="IV18" i="3"/>
  <c r="IV19" i="3" s="1"/>
  <c r="IW18" i="3"/>
  <c r="IW19" i="3" s="1"/>
  <c r="IX18" i="3"/>
  <c r="IX19" i="3" s="1"/>
  <c r="IY18" i="3"/>
  <c r="IY19" i="3" s="1"/>
  <c r="IZ18" i="3"/>
  <c r="IZ19" i="3" s="1"/>
  <c r="JA18" i="3"/>
  <c r="JA19" i="3" s="1"/>
  <c r="JB18" i="3"/>
  <c r="JB19" i="3" s="1"/>
  <c r="JC18" i="3"/>
  <c r="JC19" i="3" s="1"/>
  <c r="JD18" i="3"/>
  <c r="JD19" i="3" s="1"/>
  <c r="JE18" i="3"/>
  <c r="JE19" i="3" s="1"/>
  <c r="JF18" i="3"/>
  <c r="JF19" i="3" s="1"/>
  <c r="JG18" i="3"/>
  <c r="JG19" i="3" s="1"/>
  <c r="JH18" i="3"/>
  <c r="JH19" i="3" s="1"/>
  <c r="JI18" i="3"/>
  <c r="JI19" i="3" s="1"/>
  <c r="JJ18" i="3"/>
  <c r="JJ19" i="3" s="1"/>
  <c r="JK18" i="3"/>
  <c r="JK19" i="3" s="1"/>
  <c r="JL18" i="3"/>
  <c r="JL19" i="3" s="1"/>
  <c r="JM18" i="3"/>
  <c r="JM19" i="3" s="1"/>
  <c r="JN18" i="3"/>
  <c r="JN19" i="3" s="1"/>
  <c r="JO18" i="3"/>
  <c r="JO19" i="3" s="1"/>
  <c r="JP18" i="3"/>
  <c r="JP19" i="3" s="1"/>
  <c r="JQ18" i="3"/>
  <c r="JQ19" i="3" s="1"/>
  <c r="JR18" i="3"/>
  <c r="JR19" i="3" s="1"/>
  <c r="JS18" i="3"/>
  <c r="JS19" i="3" s="1"/>
  <c r="JT18" i="3"/>
  <c r="JT19" i="3" s="1"/>
  <c r="JU18" i="3"/>
  <c r="JU19" i="3" s="1"/>
  <c r="JV18" i="3"/>
  <c r="JV19" i="3" s="1"/>
  <c r="JW18" i="3"/>
  <c r="JW19" i="3" s="1"/>
  <c r="JX18" i="3"/>
  <c r="JX19" i="3" s="1"/>
  <c r="JY18" i="3"/>
  <c r="JY19" i="3" s="1"/>
  <c r="JZ18" i="3"/>
  <c r="JZ19" i="3" s="1"/>
  <c r="KA18" i="3"/>
  <c r="KA19" i="3" s="1"/>
  <c r="KB18" i="3"/>
  <c r="KB19" i="3" s="1"/>
  <c r="KC18" i="3"/>
  <c r="KC19" i="3" s="1"/>
  <c r="KD18" i="3"/>
  <c r="KD19" i="3" s="1"/>
  <c r="KE18" i="3"/>
  <c r="KE19" i="3" s="1"/>
  <c r="KF18" i="3"/>
  <c r="KF19" i="3" s="1"/>
  <c r="KG18" i="3"/>
  <c r="KG19" i="3" s="1"/>
  <c r="KH18" i="3"/>
  <c r="KH19" i="3" s="1"/>
  <c r="KI18" i="3"/>
  <c r="KI19" i="3" s="1"/>
  <c r="KJ18" i="3"/>
  <c r="KJ19" i="3" s="1"/>
  <c r="KK18" i="3"/>
  <c r="KK19" i="3" s="1"/>
  <c r="KL18" i="3"/>
  <c r="KL19" i="3" s="1"/>
  <c r="KM18" i="3"/>
  <c r="KM19" i="3" s="1"/>
  <c r="KN18" i="3"/>
  <c r="KN19" i="3" s="1"/>
  <c r="KO18" i="3"/>
  <c r="KO19" i="3" s="1"/>
  <c r="KP18" i="3"/>
  <c r="KP19" i="3" s="1"/>
  <c r="KQ18" i="3"/>
  <c r="KQ19" i="3" s="1"/>
  <c r="KR18" i="3"/>
  <c r="KR19" i="3" s="1"/>
  <c r="KS18" i="3"/>
  <c r="KS19" i="3" s="1"/>
  <c r="KT18" i="3"/>
  <c r="KT19" i="3" s="1"/>
  <c r="KU18" i="3"/>
  <c r="KU19" i="3" s="1"/>
  <c r="KV18" i="3"/>
  <c r="KV19" i="3" s="1"/>
  <c r="KW18" i="3"/>
  <c r="KW19" i="3" s="1"/>
  <c r="KX18" i="3"/>
  <c r="KX19" i="3" s="1"/>
  <c r="KY18" i="3"/>
  <c r="KY19" i="3" s="1"/>
  <c r="KZ18" i="3"/>
  <c r="KZ19" i="3" s="1"/>
  <c r="LA18" i="3"/>
  <c r="LA19" i="3" s="1"/>
  <c r="LB18" i="3"/>
  <c r="LB19" i="3" s="1"/>
  <c r="LC18" i="3"/>
  <c r="LC19" i="3" s="1"/>
  <c r="LD18" i="3"/>
  <c r="LD19" i="3" s="1"/>
  <c r="LE18" i="3"/>
  <c r="LE19" i="3" s="1"/>
  <c r="LF18" i="3"/>
  <c r="LF19" i="3" s="1"/>
  <c r="LG18" i="3"/>
  <c r="LG19" i="3" s="1"/>
  <c r="LH18" i="3"/>
  <c r="LH19" i="3" s="1"/>
  <c r="LI18" i="3"/>
  <c r="LI19" i="3" s="1"/>
  <c r="LJ18" i="3"/>
  <c r="LJ19" i="3" s="1"/>
  <c r="LK18" i="3"/>
  <c r="LK19" i="3" s="1"/>
  <c r="LL18" i="3"/>
  <c r="LL19" i="3" s="1"/>
  <c r="LM18" i="3"/>
  <c r="LM19" i="3" s="1"/>
  <c r="LN18" i="3"/>
  <c r="LN19" i="3" s="1"/>
  <c r="LO18" i="3"/>
  <c r="LO19" i="3" s="1"/>
  <c r="LP18" i="3"/>
  <c r="LP19" i="3" s="1"/>
  <c r="LQ18" i="3"/>
  <c r="LQ19" i="3" s="1"/>
  <c r="LR18" i="3"/>
  <c r="LR19" i="3" s="1"/>
  <c r="LS18" i="3"/>
  <c r="LS19" i="3" s="1"/>
  <c r="LT18" i="3"/>
  <c r="LT19" i="3" s="1"/>
  <c r="LU18" i="3"/>
  <c r="LU19" i="3" s="1"/>
  <c r="LV18" i="3"/>
  <c r="LV19" i="3" s="1"/>
  <c r="LW18" i="3"/>
  <c r="LW19" i="3" s="1"/>
  <c r="LX18" i="3"/>
  <c r="LX19" i="3" s="1"/>
  <c r="LY18" i="3"/>
  <c r="LY19" i="3" s="1"/>
  <c r="LZ18" i="3"/>
  <c r="LZ19" i="3" s="1"/>
  <c r="MA18" i="3"/>
  <c r="MA19" i="3" s="1"/>
  <c r="MB18" i="3"/>
  <c r="MB19" i="3" s="1"/>
  <c r="MC18" i="3"/>
  <c r="MC19" i="3" s="1"/>
  <c r="MD18" i="3"/>
  <c r="MD19" i="3" s="1"/>
  <c r="ME18" i="3"/>
  <c r="ME19" i="3" s="1"/>
  <c r="MF18" i="3"/>
  <c r="MF19" i="3" s="1"/>
  <c r="MG18" i="3"/>
  <c r="MG19" i="3" s="1"/>
  <c r="MH18" i="3"/>
  <c r="MH19" i="3" s="1"/>
  <c r="MI18" i="3"/>
  <c r="MI19" i="3" s="1"/>
  <c r="MJ18" i="3"/>
  <c r="MJ19" i="3" s="1"/>
  <c r="MK18" i="3"/>
  <c r="MK19" i="3" s="1"/>
  <c r="ML18" i="3"/>
  <c r="ML19" i="3" s="1"/>
  <c r="MM18" i="3"/>
  <c r="MM19" i="3" s="1"/>
  <c r="MN18" i="3"/>
  <c r="MN19" i="3" s="1"/>
  <c r="MO18" i="3"/>
  <c r="MO19" i="3" s="1"/>
  <c r="MP18" i="3"/>
  <c r="MP19" i="3" s="1"/>
  <c r="MQ18" i="3"/>
  <c r="MQ19" i="3" s="1"/>
  <c r="MR18" i="3"/>
  <c r="MR19" i="3" s="1"/>
  <c r="MS18" i="3"/>
  <c r="MS19" i="3" s="1"/>
  <c r="MT18" i="3"/>
  <c r="MT19" i="3" s="1"/>
  <c r="MU18" i="3"/>
  <c r="MU19" i="3" s="1"/>
  <c r="MV18" i="3"/>
  <c r="MV19" i="3" s="1"/>
  <c r="MW18" i="3"/>
  <c r="MW19" i="3" s="1"/>
  <c r="MX18" i="3"/>
  <c r="MX19" i="3" s="1"/>
  <c r="G23" i="2"/>
  <c r="G24" i="2" s="1"/>
  <c r="H23" i="2"/>
  <c r="H24" i="2" s="1"/>
  <c r="I23" i="2"/>
  <c r="I24" i="2" s="1"/>
  <c r="J23" i="2"/>
  <c r="J24" i="2" s="1"/>
  <c r="K23" i="2"/>
  <c r="K24" i="2" s="1"/>
  <c r="L23" i="2"/>
  <c r="L24" i="2" s="1"/>
  <c r="M23" i="2"/>
  <c r="M24" i="2" s="1"/>
  <c r="N23" i="2"/>
  <c r="N24" i="2" s="1"/>
  <c r="O23" i="2"/>
  <c r="O24" i="2" s="1"/>
  <c r="P23" i="2"/>
  <c r="P24" i="2" s="1"/>
  <c r="Q23" i="2"/>
  <c r="Q24" i="2" s="1"/>
  <c r="R23" i="2"/>
  <c r="R24" i="2" s="1"/>
  <c r="S23" i="2"/>
  <c r="S24" i="2" s="1"/>
  <c r="T23" i="2"/>
  <c r="T24" i="2" s="1"/>
  <c r="U23" i="2"/>
  <c r="U24" i="2" s="1"/>
  <c r="V23" i="2"/>
  <c r="V24" i="2" s="1"/>
  <c r="W23" i="2"/>
  <c r="W24" i="2" s="1"/>
  <c r="X23" i="2"/>
  <c r="X24" i="2" s="1"/>
  <c r="Y23" i="2"/>
  <c r="Y24" i="2" s="1"/>
  <c r="Z23" i="2"/>
  <c r="Z24" i="2" s="1"/>
  <c r="AA23" i="2"/>
  <c r="AA24" i="2" s="1"/>
  <c r="AB23" i="2"/>
  <c r="AB24" i="2" s="1"/>
  <c r="AC23" i="2"/>
  <c r="AC24" i="2" s="1"/>
  <c r="AD23" i="2"/>
  <c r="AD24" i="2" s="1"/>
  <c r="AE23" i="2"/>
  <c r="AE24" i="2" s="1"/>
  <c r="AF23" i="2"/>
  <c r="AF24" i="2" s="1"/>
  <c r="AG23" i="2"/>
  <c r="AG24" i="2" s="1"/>
  <c r="AH23" i="2"/>
  <c r="AH24" i="2" s="1"/>
  <c r="AI23" i="2"/>
  <c r="AI24" i="2" s="1"/>
  <c r="AJ23" i="2"/>
  <c r="AJ24" i="2" s="1"/>
  <c r="AK23" i="2"/>
  <c r="AK24" i="2" s="1"/>
  <c r="AL23" i="2"/>
  <c r="AL24" i="2" s="1"/>
  <c r="AM23" i="2"/>
  <c r="AM24" i="2" s="1"/>
  <c r="AN23" i="2"/>
  <c r="AN24" i="2" s="1"/>
  <c r="AO23" i="2"/>
  <c r="AO24" i="2" s="1"/>
  <c r="AP23" i="2"/>
  <c r="AP24" i="2" s="1"/>
  <c r="AQ23" i="2"/>
  <c r="AQ24" i="2" s="1"/>
  <c r="AR23" i="2"/>
  <c r="AR24" i="2" s="1"/>
  <c r="AS23" i="2"/>
  <c r="AS24" i="2" s="1"/>
  <c r="AT23" i="2"/>
  <c r="AT24" i="2" s="1"/>
  <c r="AU23" i="2"/>
  <c r="AU24" i="2" s="1"/>
  <c r="AV23" i="2"/>
  <c r="AV24" i="2" s="1"/>
  <c r="AW23" i="2"/>
  <c r="AW24" i="2" s="1"/>
  <c r="AX23" i="2"/>
  <c r="AX24" i="2" s="1"/>
  <c r="AY23" i="2"/>
  <c r="AY24" i="2" s="1"/>
  <c r="AZ23" i="2"/>
  <c r="AZ24" i="2" s="1"/>
  <c r="BA23" i="2"/>
  <c r="BA24" i="2" s="1"/>
  <c r="BB23" i="2"/>
  <c r="BB24" i="2" s="1"/>
  <c r="BC23" i="2"/>
  <c r="BC24" i="2" s="1"/>
  <c r="BD23" i="2"/>
  <c r="BD24" i="2" s="1"/>
  <c r="BE23" i="2"/>
  <c r="BE24" i="2" s="1"/>
  <c r="BF23" i="2"/>
  <c r="BF24" i="2" s="1"/>
  <c r="BG23" i="2"/>
  <c r="BG24" i="2" s="1"/>
  <c r="BH23" i="2"/>
  <c r="BH24" i="2" s="1"/>
  <c r="BI23" i="2"/>
  <c r="BI24" i="2" s="1"/>
  <c r="BJ23" i="2"/>
  <c r="BJ24" i="2" s="1"/>
  <c r="BK23" i="2"/>
  <c r="BK24" i="2" s="1"/>
  <c r="BL23" i="2"/>
  <c r="BL24" i="2" s="1"/>
  <c r="BM23" i="2"/>
  <c r="BM24" i="2" s="1"/>
  <c r="BN23" i="2"/>
  <c r="BN24" i="2" s="1"/>
  <c r="BO23" i="2"/>
  <c r="BO24" i="2" s="1"/>
  <c r="BP23" i="2"/>
  <c r="BP24" i="2" s="1"/>
  <c r="BQ23" i="2"/>
  <c r="BQ24" i="2" s="1"/>
  <c r="BR23" i="2"/>
  <c r="BR24" i="2" s="1"/>
  <c r="BS23" i="2"/>
  <c r="BS24" i="2" s="1"/>
  <c r="BT23" i="2"/>
  <c r="BT24" i="2" s="1"/>
  <c r="BU23" i="2"/>
  <c r="BU24" i="2" s="1"/>
  <c r="BV23" i="2"/>
  <c r="BV24" i="2" s="1"/>
  <c r="BW23" i="2"/>
  <c r="BW24" i="2" s="1"/>
  <c r="BX23" i="2"/>
  <c r="BX24" i="2" s="1"/>
  <c r="BY23" i="2"/>
  <c r="BY24" i="2" s="1"/>
  <c r="BZ23" i="2"/>
  <c r="BZ24" i="2" s="1"/>
  <c r="CA23" i="2"/>
  <c r="CA24" i="2" s="1"/>
  <c r="CB23" i="2"/>
  <c r="CB24" i="2" s="1"/>
  <c r="CC23" i="2"/>
  <c r="CC24" i="2" s="1"/>
  <c r="CD23" i="2"/>
  <c r="CD24" i="2" s="1"/>
  <c r="CE23" i="2"/>
  <c r="CE24" i="2" s="1"/>
  <c r="CF23" i="2"/>
  <c r="CF24" i="2" s="1"/>
  <c r="CG23" i="2"/>
  <c r="CG24" i="2" s="1"/>
  <c r="CH23" i="2"/>
  <c r="CH24" i="2" s="1"/>
  <c r="CI23" i="2"/>
  <c r="CI24" i="2" s="1"/>
  <c r="CJ23" i="2"/>
  <c r="CJ24" i="2" s="1"/>
  <c r="CK23" i="2"/>
  <c r="CK24" i="2" s="1"/>
  <c r="CL23" i="2"/>
  <c r="CL24" i="2" s="1"/>
  <c r="CM23" i="2"/>
  <c r="CM24" i="2" s="1"/>
  <c r="CN23" i="2"/>
  <c r="CN24" i="2" s="1"/>
  <c r="CO23" i="2"/>
  <c r="CO24" i="2" s="1"/>
  <c r="CP23" i="2"/>
  <c r="CP24" i="2" s="1"/>
  <c r="CQ23" i="2"/>
  <c r="CQ24" i="2" s="1"/>
  <c r="CR23" i="2"/>
  <c r="CR24" i="2" s="1"/>
  <c r="CS23" i="2"/>
  <c r="CS24" i="2" s="1"/>
  <c r="CT23" i="2"/>
  <c r="CT24" i="2" s="1"/>
  <c r="CU23" i="2"/>
  <c r="CU24" i="2" s="1"/>
  <c r="CV23" i="2"/>
  <c r="CV24" i="2" s="1"/>
  <c r="CW23" i="2"/>
  <c r="CW24" i="2" s="1"/>
  <c r="CX23" i="2"/>
  <c r="CX24" i="2" s="1"/>
  <c r="CY23" i="2"/>
  <c r="CY24" i="2" s="1"/>
  <c r="CZ23" i="2"/>
  <c r="CZ24" i="2" s="1"/>
  <c r="DA23" i="2"/>
  <c r="DA24" i="2" s="1"/>
  <c r="DB23" i="2"/>
  <c r="DB24" i="2" s="1"/>
  <c r="DC23" i="2"/>
  <c r="DC24" i="2" s="1"/>
  <c r="DD23" i="2"/>
  <c r="DD24" i="2" s="1"/>
  <c r="DE23" i="2"/>
  <c r="DE24" i="2" s="1"/>
  <c r="DF23" i="2"/>
  <c r="DF24" i="2" s="1"/>
  <c r="DG23" i="2"/>
  <c r="DG24" i="2" s="1"/>
  <c r="DH23" i="2"/>
  <c r="DH24" i="2" s="1"/>
  <c r="DI23" i="2"/>
  <c r="DI24" i="2" s="1"/>
  <c r="DJ23" i="2"/>
  <c r="DJ24" i="2" s="1"/>
  <c r="DK23" i="2"/>
  <c r="DK24" i="2" s="1"/>
  <c r="DL23" i="2"/>
  <c r="DL24" i="2" s="1"/>
  <c r="DM23" i="2"/>
  <c r="DM24" i="2" s="1"/>
  <c r="DN23" i="2"/>
  <c r="DN24" i="2" s="1"/>
  <c r="DO23" i="2"/>
  <c r="DO24" i="2" s="1"/>
  <c r="DP23" i="2"/>
  <c r="DP24" i="2" s="1"/>
  <c r="DQ23" i="2"/>
  <c r="DQ24" i="2" s="1"/>
  <c r="DR23" i="2"/>
  <c r="DR24" i="2" s="1"/>
  <c r="DS23" i="2"/>
  <c r="DS24" i="2" s="1"/>
  <c r="DT23" i="2"/>
  <c r="DT24" i="2" s="1"/>
  <c r="DU23" i="2"/>
  <c r="DU24" i="2" s="1"/>
  <c r="DV23" i="2"/>
  <c r="DV24" i="2" s="1"/>
  <c r="DW23" i="2"/>
  <c r="DW24" i="2" s="1"/>
  <c r="DX23" i="2"/>
  <c r="DX24" i="2" s="1"/>
  <c r="DY23" i="2"/>
  <c r="DY24" i="2" s="1"/>
  <c r="DZ23" i="2"/>
  <c r="DZ24" i="2" s="1"/>
  <c r="EA23" i="2"/>
  <c r="EA24" i="2" s="1"/>
  <c r="EB23" i="2"/>
  <c r="EB24" i="2" s="1"/>
  <c r="EC23" i="2"/>
  <c r="EC24" i="2" s="1"/>
  <c r="ED23" i="2"/>
  <c r="ED24" i="2" s="1"/>
  <c r="EE23" i="2"/>
  <c r="EE24" i="2" s="1"/>
  <c r="EF23" i="2"/>
  <c r="EF24" i="2" s="1"/>
  <c r="EG23" i="2"/>
  <c r="EG24" i="2" s="1"/>
  <c r="EH23" i="2"/>
  <c r="EH24" i="2" s="1"/>
  <c r="EI23" i="2"/>
  <c r="EI24" i="2" s="1"/>
  <c r="EJ23" i="2"/>
  <c r="EJ24" i="2" s="1"/>
  <c r="EK23" i="2"/>
  <c r="EK24" i="2" s="1"/>
  <c r="EL23" i="2"/>
  <c r="EL24" i="2" s="1"/>
  <c r="EM23" i="2"/>
  <c r="EM24" i="2" s="1"/>
  <c r="EN23" i="2"/>
  <c r="EN24" i="2" s="1"/>
  <c r="EO23" i="2"/>
  <c r="EO24" i="2" s="1"/>
  <c r="EP23" i="2"/>
  <c r="EP24" i="2" s="1"/>
  <c r="EQ23" i="2"/>
  <c r="EQ24" i="2" s="1"/>
  <c r="ER23" i="2"/>
  <c r="ER24" i="2" s="1"/>
  <c r="ES23" i="2"/>
  <c r="ES24" i="2" s="1"/>
  <c r="ET23" i="2"/>
  <c r="ET24" i="2" s="1"/>
  <c r="EU23" i="2"/>
  <c r="EU24" i="2" s="1"/>
  <c r="EV23" i="2"/>
  <c r="EV24" i="2" s="1"/>
  <c r="EW23" i="2"/>
  <c r="EW24" i="2" s="1"/>
  <c r="EX23" i="2"/>
  <c r="EX24" i="2" s="1"/>
  <c r="EY23" i="2"/>
  <c r="EY24" i="2" s="1"/>
  <c r="EZ23" i="2"/>
  <c r="EZ24" i="2" s="1"/>
  <c r="FA23" i="2"/>
  <c r="FA24" i="2" s="1"/>
  <c r="FB23" i="2"/>
  <c r="FB24" i="2" s="1"/>
  <c r="FC23" i="2"/>
  <c r="FC24" i="2" s="1"/>
  <c r="FD23" i="2"/>
  <c r="FD24" i="2" s="1"/>
  <c r="FE23" i="2"/>
  <c r="FE24" i="2" s="1"/>
  <c r="FF23" i="2"/>
  <c r="FF24" i="2" s="1"/>
  <c r="FG23" i="2"/>
  <c r="FG24" i="2" s="1"/>
  <c r="FH23" i="2"/>
  <c r="FH24" i="2" s="1"/>
  <c r="FI23" i="2"/>
  <c r="FI24" i="2" s="1"/>
  <c r="FJ23" i="2"/>
  <c r="FJ24" i="2" s="1"/>
  <c r="FK23" i="2"/>
  <c r="FK24" i="2" s="1"/>
  <c r="FL23" i="2"/>
  <c r="FL24" i="2" s="1"/>
  <c r="FM23" i="2"/>
  <c r="FM24" i="2" s="1"/>
  <c r="FN23" i="2"/>
  <c r="FN24" i="2" s="1"/>
  <c r="FO23" i="2"/>
  <c r="FO24" i="2" s="1"/>
  <c r="FP23" i="2"/>
  <c r="FP24" i="2" s="1"/>
  <c r="FQ23" i="2"/>
  <c r="FQ24" i="2" s="1"/>
  <c r="FR23" i="2"/>
  <c r="FR24" i="2" s="1"/>
  <c r="FS23" i="2"/>
  <c r="FS24" i="2" s="1"/>
  <c r="FT23" i="2"/>
  <c r="FT24" i="2" s="1"/>
  <c r="FU23" i="2"/>
  <c r="FU24" i="2" s="1"/>
  <c r="FV23" i="2"/>
  <c r="FV24" i="2" s="1"/>
  <c r="FW23" i="2"/>
  <c r="FW24" i="2" s="1"/>
  <c r="FX23" i="2"/>
  <c r="FX24" i="2" s="1"/>
  <c r="FY23" i="2"/>
  <c r="FY24" i="2" s="1"/>
  <c r="FZ23" i="2"/>
  <c r="FZ24" i="2" s="1"/>
  <c r="GA23" i="2"/>
  <c r="GA24" i="2" s="1"/>
  <c r="GB23" i="2"/>
  <c r="GB24" i="2" s="1"/>
  <c r="GC23" i="2"/>
  <c r="GC24" i="2" s="1"/>
  <c r="GD23" i="2"/>
  <c r="GD24" i="2" s="1"/>
  <c r="GE23" i="2"/>
  <c r="GE24" i="2" s="1"/>
  <c r="GF23" i="2"/>
  <c r="GF24" i="2" s="1"/>
  <c r="GG23" i="2"/>
  <c r="GG24" i="2" s="1"/>
  <c r="GH23" i="2"/>
  <c r="GH24" i="2" s="1"/>
  <c r="GI23" i="2"/>
  <c r="GI24" i="2" s="1"/>
  <c r="GJ23" i="2"/>
  <c r="GJ24" i="2" s="1"/>
  <c r="GK23" i="2"/>
  <c r="GK24" i="2" s="1"/>
  <c r="GL23" i="2"/>
  <c r="GL24" i="2" s="1"/>
  <c r="GM23" i="2"/>
  <c r="GM24" i="2" s="1"/>
  <c r="GN23" i="2"/>
  <c r="GN24" i="2" s="1"/>
  <c r="GO23" i="2"/>
  <c r="GO24" i="2" s="1"/>
  <c r="GP23" i="2"/>
  <c r="GP24" i="2" s="1"/>
  <c r="GQ23" i="2"/>
  <c r="GQ24" i="2" s="1"/>
  <c r="GR23" i="2"/>
  <c r="GR24" i="2" s="1"/>
  <c r="GS23" i="2"/>
  <c r="GS24" i="2" s="1"/>
  <c r="GT23" i="2"/>
  <c r="GT24" i="2" s="1"/>
  <c r="GU23" i="2"/>
  <c r="GU24" i="2" s="1"/>
  <c r="GV23" i="2"/>
  <c r="GV24" i="2" s="1"/>
  <c r="GW23" i="2"/>
  <c r="GW24" i="2" s="1"/>
  <c r="GX23" i="2"/>
  <c r="GX24" i="2" s="1"/>
  <c r="GY23" i="2"/>
  <c r="GY24" i="2" s="1"/>
  <c r="GZ23" i="2"/>
  <c r="GZ24" i="2" s="1"/>
  <c r="HA23" i="2"/>
  <c r="HA24" i="2" s="1"/>
  <c r="HB23" i="2"/>
  <c r="HB24" i="2" s="1"/>
  <c r="HC23" i="2"/>
  <c r="HC24" i="2" s="1"/>
  <c r="HD23" i="2"/>
  <c r="HD24" i="2" s="1"/>
  <c r="HE23" i="2"/>
  <c r="HE24" i="2" s="1"/>
  <c r="HF23" i="2"/>
  <c r="HF24" i="2" s="1"/>
  <c r="HG23" i="2"/>
  <c r="HG24" i="2" s="1"/>
  <c r="HH23" i="2"/>
  <c r="HH24" i="2" s="1"/>
  <c r="HI23" i="2"/>
  <c r="HI24" i="2" s="1"/>
  <c r="HJ23" i="2"/>
  <c r="HJ24" i="2" s="1"/>
  <c r="HK23" i="2"/>
  <c r="HK24" i="2" s="1"/>
  <c r="HL23" i="2"/>
  <c r="HL24" i="2" s="1"/>
  <c r="HM23" i="2"/>
  <c r="HM24" i="2" s="1"/>
  <c r="HN23" i="2"/>
  <c r="HN24" i="2" s="1"/>
  <c r="HO23" i="2"/>
  <c r="HO24" i="2" s="1"/>
  <c r="HP23" i="2"/>
  <c r="HP24" i="2" s="1"/>
  <c r="HQ23" i="2"/>
  <c r="HQ24" i="2" s="1"/>
  <c r="HR23" i="2"/>
  <c r="HR24" i="2" s="1"/>
  <c r="HS23" i="2"/>
  <c r="HS24" i="2" s="1"/>
  <c r="HT23" i="2"/>
  <c r="HT24" i="2" s="1"/>
  <c r="HU23" i="2"/>
  <c r="HU24" i="2" s="1"/>
  <c r="HV23" i="2"/>
  <c r="HV24" i="2" s="1"/>
  <c r="HW23" i="2"/>
  <c r="HW24" i="2" s="1"/>
  <c r="HX23" i="2"/>
  <c r="HX24" i="2" s="1"/>
  <c r="HY23" i="2"/>
  <c r="HY24" i="2" s="1"/>
  <c r="HZ23" i="2"/>
  <c r="HZ24" i="2" s="1"/>
  <c r="IA23" i="2"/>
  <c r="IA24" i="2" s="1"/>
  <c r="IB23" i="2"/>
  <c r="IB24" i="2" s="1"/>
  <c r="IC23" i="2"/>
  <c r="IC24" i="2" s="1"/>
  <c r="ID23" i="2"/>
  <c r="ID24" i="2" s="1"/>
  <c r="IE23" i="2"/>
  <c r="IE24" i="2" s="1"/>
  <c r="IF23" i="2"/>
  <c r="IF24" i="2" s="1"/>
  <c r="IG23" i="2"/>
  <c r="IG24" i="2" s="1"/>
  <c r="IH23" i="2"/>
  <c r="IH24" i="2" s="1"/>
  <c r="II23" i="2"/>
  <c r="II24" i="2" s="1"/>
  <c r="IJ23" i="2"/>
  <c r="IJ24" i="2" s="1"/>
  <c r="IK23" i="2"/>
  <c r="IK24" i="2" s="1"/>
  <c r="IL23" i="2"/>
  <c r="IL24" i="2" s="1"/>
  <c r="IN23" i="2"/>
  <c r="IN24" i="2" s="1"/>
  <c r="IO23" i="2"/>
  <c r="IO24" i="2" s="1"/>
  <c r="IP23" i="2"/>
  <c r="IP24" i="2" s="1"/>
  <c r="IQ23" i="2"/>
  <c r="IQ24" i="2" s="1"/>
  <c r="IR23" i="2"/>
  <c r="IR24" i="2" s="1"/>
  <c r="IS23" i="2"/>
  <c r="IS24" i="2" s="1"/>
  <c r="IT23" i="2"/>
  <c r="IT24" i="2" s="1"/>
  <c r="IU23" i="2"/>
  <c r="IU24" i="2" s="1"/>
  <c r="IV23" i="2"/>
  <c r="IV24" i="2" s="1"/>
  <c r="IW23" i="2"/>
  <c r="IW24" i="2" s="1"/>
  <c r="IX23" i="2"/>
  <c r="IX24" i="2" s="1"/>
  <c r="IY23" i="2"/>
  <c r="IY24" i="2" s="1"/>
  <c r="IZ23" i="2"/>
  <c r="IZ24" i="2" s="1"/>
  <c r="JA23" i="2"/>
  <c r="JA24" i="2" s="1"/>
  <c r="JB23" i="2"/>
  <c r="JB24" i="2" s="1"/>
  <c r="JC23" i="2"/>
  <c r="JC24" i="2" s="1"/>
  <c r="JD23" i="2"/>
  <c r="JD24" i="2" s="1"/>
  <c r="JE23" i="2"/>
  <c r="JE24" i="2" s="1"/>
  <c r="JF23" i="2"/>
  <c r="JF24" i="2" s="1"/>
  <c r="JG23" i="2"/>
  <c r="JG24" i="2" s="1"/>
  <c r="JH23" i="2"/>
  <c r="JH24" i="2" s="1"/>
  <c r="JI23" i="2"/>
  <c r="JI24" i="2" s="1"/>
  <c r="JJ23" i="2"/>
  <c r="JJ24" i="2" s="1"/>
  <c r="JK23" i="2"/>
  <c r="JK24" i="2" s="1"/>
  <c r="JL23" i="2"/>
  <c r="JL24" i="2" s="1"/>
  <c r="JM23" i="2"/>
  <c r="JM24" i="2" s="1"/>
  <c r="JN23" i="2"/>
  <c r="JN24" i="2" s="1"/>
  <c r="JO23" i="2"/>
  <c r="JO24" i="2" s="1"/>
  <c r="JP23" i="2"/>
  <c r="JP24" i="2" s="1"/>
  <c r="JQ23" i="2"/>
  <c r="JQ24" i="2" s="1"/>
  <c r="JR23" i="2"/>
  <c r="JR24" i="2" s="1"/>
  <c r="JS23" i="2"/>
  <c r="JS24" i="2" s="1"/>
  <c r="JT23" i="2"/>
  <c r="JT24" i="2" s="1"/>
  <c r="JU23" i="2"/>
  <c r="JU24" i="2" s="1"/>
  <c r="JV23" i="2"/>
  <c r="JV24" i="2" s="1"/>
  <c r="JW23" i="2"/>
  <c r="JW24" i="2" s="1"/>
  <c r="JX23" i="2"/>
  <c r="JX24" i="2" s="1"/>
  <c r="JY23" i="2"/>
  <c r="JY24" i="2" s="1"/>
  <c r="JZ23" i="2"/>
  <c r="JZ24" i="2" s="1"/>
  <c r="KA23" i="2"/>
  <c r="KA24" i="2" s="1"/>
  <c r="KB23" i="2"/>
  <c r="KB24" i="2" s="1"/>
  <c r="KC23" i="2"/>
  <c r="KC24" i="2" s="1"/>
  <c r="KD23" i="2"/>
  <c r="KD24" i="2" s="1"/>
  <c r="KE23" i="2"/>
  <c r="KE24" i="2" s="1"/>
  <c r="KF23" i="2"/>
  <c r="KF24" i="2" s="1"/>
  <c r="KG23" i="2"/>
  <c r="KG24" i="2" s="1"/>
  <c r="KH23" i="2"/>
  <c r="KH24" i="2" s="1"/>
  <c r="KI23" i="2"/>
  <c r="KI24" i="2" s="1"/>
  <c r="KJ23" i="2"/>
  <c r="KJ24" i="2" s="1"/>
  <c r="KK23" i="2"/>
  <c r="KK24" i="2" s="1"/>
  <c r="KL23" i="2"/>
  <c r="KL24" i="2" s="1"/>
  <c r="KM23" i="2"/>
  <c r="KM24" i="2" s="1"/>
  <c r="KN23" i="2"/>
  <c r="KN24" i="2" s="1"/>
  <c r="KO23" i="2"/>
  <c r="KO24" i="2" s="1"/>
  <c r="KP23" i="2"/>
  <c r="KP24" i="2" s="1"/>
  <c r="KQ23" i="2"/>
  <c r="KQ24" i="2" s="1"/>
  <c r="KR23" i="2"/>
  <c r="KR24" i="2" s="1"/>
  <c r="KS23" i="2"/>
  <c r="KS24" i="2" s="1"/>
  <c r="KT23" i="2"/>
  <c r="KT24" i="2" s="1"/>
  <c r="KU23" i="2"/>
  <c r="KU24" i="2" s="1"/>
  <c r="KV23" i="2"/>
  <c r="KV24" i="2" s="1"/>
  <c r="KW23" i="2"/>
  <c r="KW24" i="2" s="1"/>
  <c r="KX23" i="2"/>
  <c r="KX24" i="2" s="1"/>
  <c r="KY23" i="2"/>
  <c r="KY24" i="2" s="1"/>
  <c r="KZ23" i="2"/>
  <c r="KZ24" i="2" s="1"/>
  <c r="LA23" i="2"/>
  <c r="LA24" i="2" s="1"/>
  <c r="LB23" i="2"/>
  <c r="LB24" i="2" s="1"/>
  <c r="LC23" i="2"/>
  <c r="LC24" i="2" s="1"/>
  <c r="LD23" i="2"/>
  <c r="LD24" i="2" s="1"/>
  <c r="LE23" i="2"/>
  <c r="LE24" i="2" s="1"/>
  <c r="E23" i="2"/>
  <c r="E24" i="2" s="1"/>
  <c r="F23" i="2"/>
  <c r="F24" i="2" s="1"/>
  <c r="D30" i="3" l="1"/>
  <c r="D26" i="4"/>
  <c r="D33" i="4"/>
  <c r="D39" i="5"/>
  <c r="D36" i="5"/>
  <c r="D32" i="5"/>
  <c r="D43" i="5"/>
  <c r="D38" i="5"/>
  <c r="D35" i="5"/>
  <c r="D31" i="5"/>
  <c r="D42" i="5"/>
  <c r="D34" i="5"/>
  <c r="D30" i="5"/>
  <c r="D28" i="5"/>
  <c r="D26" i="5"/>
  <c r="D44" i="5"/>
  <c r="D40" i="5"/>
  <c r="D27" i="5"/>
  <c r="D38" i="4"/>
  <c r="D37" i="4"/>
  <c r="D41" i="4"/>
  <c r="D42" i="4"/>
  <c r="D34" i="4"/>
  <c r="D28" i="4"/>
  <c r="D40" i="4"/>
  <c r="D25" i="4"/>
  <c r="D24" i="4"/>
  <c r="D32" i="4"/>
  <c r="D30" i="4"/>
  <c r="D36" i="4"/>
  <c r="D29" i="4"/>
  <c r="D27" i="3"/>
  <c r="D38" i="3"/>
  <c r="D32" i="3"/>
  <c r="D23" i="3"/>
  <c r="D24" i="3"/>
  <c r="D36" i="3"/>
  <c r="D31" i="3"/>
  <c r="D26" i="3"/>
  <c r="D40" i="3"/>
  <c r="D39" i="3"/>
  <c r="D35" i="3"/>
  <c r="D22" i="3"/>
  <c r="D34" i="3"/>
  <c r="D28" i="3"/>
  <c r="D29" i="2"/>
  <c r="D41" i="2"/>
  <c r="D36" i="2"/>
  <c r="D32" i="2"/>
  <c r="D28" i="2"/>
  <c r="D45" i="2"/>
  <c r="D40" i="2"/>
  <c r="D35" i="2"/>
  <c r="D31" i="2"/>
  <c r="D27" i="2"/>
  <c r="D44" i="2"/>
  <c r="D39" i="2"/>
  <c r="D43" i="2"/>
  <c r="D37" i="2"/>
  <c r="D33" i="2"/>
  <c r="D35" i="1"/>
  <c r="D27" i="1"/>
  <c r="D25" i="1"/>
  <c r="D32" i="1"/>
  <c r="D37" i="1"/>
  <c r="D31" i="1"/>
  <c r="D29" i="1"/>
  <c r="D23" i="1"/>
  <c r="D33" i="1"/>
  <c r="D24" i="1"/>
  <c r="D36" i="1"/>
  <c r="D28" i="1"/>
  <c r="D20" i="1"/>
  <c r="D21" i="1"/>
  <c r="D19" i="1"/>
</calcChain>
</file>

<file path=xl/sharedStrings.xml><?xml version="1.0" encoding="utf-8"?>
<sst xmlns="http://schemas.openxmlformats.org/spreadsheetml/2006/main" count="3936" uniqueCount="3244">
  <si>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</si>
  <si>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</si>
  <si>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</si>
  <si>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</si>
  <si>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</si>
  <si>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</si>
  <si>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</si>
  <si>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</si>
  <si>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</si>
  <si>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</si>
  <si>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</si>
  <si>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</si>
  <si>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</si>
  <si>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</si>
  <si>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</si>
  <si>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</si>
  <si>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</si>
  <si>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</si>
  <si>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</si>
  <si>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</si>
  <si>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</si>
  <si>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</si>
  <si>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</si>
  <si>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</si>
  <si>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</si>
  <si>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</si>
  <si>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</si>
  <si>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</si>
  <si>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</si>
  <si>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</si>
  <si>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</si>
  <si>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</si>
  <si>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</si>
  <si>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</si>
  <si>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</si>
  <si>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</si>
  <si>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</si>
  <si>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</si>
  <si>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</si>
  <si>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</si>
  <si>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</si>
  <si>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</si>
  <si>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</si>
  <si>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</si>
  <si>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</si>
  <si>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</si>
  <si>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</si>
  <si>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</si>
  <si>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</si>
  <si>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</si>
  <si>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</si>
  <si>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</si>
  <si>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</si>
  <si>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</si>
  <si>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</si>
  <si>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</si>
  <si>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</si>
  <si>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</si>
  <si>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</si>
  <si>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</si>
  <si>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</si>
  <si>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</si>
  <si>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</si>
  <si>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</si>
  <si>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</si>
  <si>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</si>
  <si>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</si>
  <si>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</si>
  <si>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</si>
  <si>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</si>
  <si>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</si>
  <si>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</si>
  <si>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</si>
  <si>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</si>
  <si>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</si>
  <si>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</si>
  <si>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</si>
  <si>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</si>
  <si>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</si>
  <si>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</si>
  <si>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</si>
  <si>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</si>
  <si>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</si>
  <si>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</si>
  <si>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</si>
  <si>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</si>
  <si>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</si>
  <si>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</si>
  <si>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</si>
  <si>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</si>
  <si>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</si>
  <si>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</si>
  <si>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</si>
  <si>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</si>
  <si>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</si>
  <si>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</si>
  <si>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</si>
  <si>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</si>
  <si>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</si>
  <si>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</si>
  <si>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</si>
  <si>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</si>
  <si>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</si>
  <si>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</si>
  <si>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</si>
  <si>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</si>
  <si>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</si>
  <si>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</si>
  <si>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</si>
  <si>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</si>
  <si>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</si>
  <si>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</si>
  <si>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</si>
  <si>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</si>
  <si>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</si>
  <si>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</si>
  <si>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</si>
  <si>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</si>
  <si>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</si>
  <si>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</si>
  <si>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</si>
  <si>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</si>
  <si>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</si>
  <si>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</si>
  <si>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</si>
  <si>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</si>
  <si>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</si>
  <si>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</si>
  <si>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</si>
  <si>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</si>
  <si>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</si>
  <si>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</si>
  <si>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</si>
  <si>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</si>
  <si>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</si>
  <si>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</si>
  <si>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</si>
  <si>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</si>
  <si>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</si>
  <si>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</si>
  <si>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</si>
  <si>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</si>
  <si>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</si>
  <si>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</si>
  <si>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</si>
  <si>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</si>
  <si>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</si>
  <si>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3-Ф.20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</si>
  <si>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</si>
  <si>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</si>
  <si>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</si>
  <si>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</si>
  <si>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</si>
  <si>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</si>
  <si>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</si>
  <si>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</si>
  <si>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</si>
  <si>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</si>
  <si>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</si>
  <si>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</si>
  <si>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</si>
  <si>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</si>
  <si>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</si>
  <si>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</si>
  <si>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</si>
  <si>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</si>
  <si>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</si>
  <si>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</si>
  <si>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</si>
  <si>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</si>
  <si>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</si>
  <si>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</si>
  <si>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</si>
  <si>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</si>
  <si>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</si>
  <si>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</si>
  <si>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</si>
  <si>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</si>
  <si>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</si>
  <si>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</si>
  <si>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</si>
  <si>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</si>
  <si>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</si>
  <si>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</si>
  <si>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</si>
  <si>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</si>
  <si>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</si>
  <si>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</si>
  <si>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</si>
  <si>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</si>
  <si>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</si>
  <si>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</si>
  <si>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</si>
  <si>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</si>
  <si>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</si>
  <si>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</si>
  <si>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</si>
  <si>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</si>
  <si>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</si>
  <si>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</si>
  <si>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</si>
  <si>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</si>
  <si>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</si>
  <si>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</si>
  <si>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</si>
  <si>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</si>
  <si>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</si>
  <si>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</si>
  <si>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</si>
  <si>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</si>
  <si>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</si>
  <si>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</si>
  <si>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</si>
  <si>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</si>
  <si>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</si>
  <si>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</si>
  <si>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</si>
  <si>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</si>
  <si>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</si>
  <si>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</si>
  <si>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</si>
  <si>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</si>
  <si>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</si>
  <si>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</si>
  <si>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</si>
  <si>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</si>
  <si>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</si>
  <si>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</si>
  <si>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</si>
  <si>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</si>
  <si>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</si>
  <si>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</si>
  <si>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</si>
  <si>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</si>
  <si>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</si>
  <si>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</si>
  <si>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</si>
  <si>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</si>
  <si>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</si>
  <si>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</si>
  <si>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</si>
  <si>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</si>
  <si>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</si>
  <si>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</si>
  <si>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</si>
  <si>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</si>
  <si>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</si>
  <si>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</si>
  <si>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</si>
  <si>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</si>
  <si>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</si>
  <si>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</si>
  <si>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</si>
  <si>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</si>
  <si>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</si>
  <si>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</si>
  <si>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</si>
  <si>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</si>
  <si>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</si>
  <si>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</si>
  <si>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</si>
  <si>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</si>
  <si>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</si>
  <si>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</si>
  <si>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</si>
  <si>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</si>
  <si>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</si>
  <si>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</si>
  <si>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</si>
  <si>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</si>
  <si>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</si>
  <si>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</si>
  <si>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</si>
  <si>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</si>
  <si>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</si>
  <si>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</si>
  <si>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</si>
  <si>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</si>
  <si>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</si>
  <si>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</si>
  <si>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</si>
  <si>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</si>
  <si>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</si>
  <si>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</si>
  <si>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</si>
  <si>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</si>
  <si>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</si>
  <si>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</si>
  <si>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</si>
  <si>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</si>
  <si>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</si>
  <si>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</si>
  <si>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</si>
  <si>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</si>
  <si>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</si>
  <si>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</si>
  <si>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</si>
  <si>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</si>
  <si>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</si>
  <si>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</si>
  <si>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</si>
  <si>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</si>
  <si>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</si>
  <si>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</si>
  <si>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</si>
  <si>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</si>
  <si>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</si>
  <si>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</si>
  <si>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</si>
  <si>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</si>
  <si>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</si>
  <si>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</si>
  <si>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</si>
  <si>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</si>
  <si>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</si>
  <si>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</si>
  <si>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</si>
  <si>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</si>
  <si>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</si>
  <si>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</si>
  <si>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</si>
  <si>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</si>
  <si>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</si>
  <si>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</si>
  <si>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</si>
  <si>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</si>
  <si>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</si>
  <si>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</si>
  <si>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</si>
  <si>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</si>
  <si>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</si>
  <si>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</si>
  <si>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</si>
  <si>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</si>
  <si>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</si>
  <si>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</si>
  <si>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</si>
  <si>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</si>
  <si>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</si>
  <si>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</si>
  <si>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</si>
  <si>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</si>
  <si>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</si>
  <si>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</si>
  <si>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</si>
  <si>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</si>
  <si>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</si>
  <si>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</si>
  <si>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</si>
  <si>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</si>
  <si>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</si>
  <si>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</si>
  <si>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</si>
  <si>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</si>
  <si>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</si>
  <si>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</si>
  <si>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</si>
  <si>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</si>
  <si>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</si>
  <si>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</si>
  <si>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</si>
  <si>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</si>
  <si>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</si>
  <si>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</si>
  <si>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</si>
  <si>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</si>
  <si>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</si>
  <si>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</si>
  <si>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</si>
  <si>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</si>
  <si>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</si>
  <si>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</si>
  <si>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</si>
  <si>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</si>
  <si>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</si>
  <si>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</si>
  <si>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</si>
  <si>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</si>
  <si>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</si>
  <si>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</si>
  <si>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</si>
  <si>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</si>
  <si>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</si>
  <si>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</si>
  <si>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</si>
  <si>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</si>
  <si>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</si>
  <si>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</si>
  <si>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</si>
  <si>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</si>
  <si>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</si>
  <si>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</si>
  <si>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</si>
  <si>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</si>
  <si>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</si>
  <si>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</si>
  <si>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</si>
  <si>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</si>
  <si>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</si>
  <si>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</si>
  <si>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</si>
  <si>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</si>
  <si>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</si>
  <si>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</si>
  <si>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</si>
  <si>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</si>
  <si>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</si>
  <si>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</si>
  <si>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</si>
  <si>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</si>
  <si>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</si>
  <si>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</si>
  <si>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</si>
  <si>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</si>
  <si>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</si>
  <si>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</si>
  <si>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</si>
  <si>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</si>
  <si>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</si>
  <si>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</si>
  <si>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</si>
  <si>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</si>
  <si>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</si>
  <si>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</si>
  <si>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</si>
  <si>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</si>
  <si>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</si>
  <si>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</si>
  <si>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</si>
  <si>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</si>
  <si>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</si>
  <si>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</si>
  <si>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</si>
  <si>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</si>
  <si>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</si>
  <si>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</si>
  <si>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</si>
  <si>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</si>
  <si>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</si>
  <si>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</si>
  <si>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</si>
  <si>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</si>
  <si>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</si>
  <si>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</si>
  <si>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</si>
  <si>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</si>
  <si>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</si>
  <si>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</si>
  <si>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</si>
  <si>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</si>
  <si>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</si>
  <si>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</si>
  <si>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</si>
  <si>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</si>
  <si>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</si>
  <si>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</si>
  <si>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</si>
  <si>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</si>
  <si>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</si>
  <si>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</si>
  <si>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</si>
  <si>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</si>
  <si>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</si>
  <si>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</si>
  <si>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</si>
  <si>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</si>
  <si>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</si>
  <si>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</si>
  <si>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</si>
  <si>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</si>
  <si>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</si>
  <si>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</si>
  <si>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</si>
  <si>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</si>
  <si>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</si>
  <si>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</si>
  <si>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</si>
  <si>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</si>
  <si>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</si>
  <si>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</si>
  <si>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</si>
  <si>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</si>
  <si>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</si>
  <si>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</si>
  <si>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</si>
  <si>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</si>
  <si>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</si>
  <si>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</si>
  <si>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</si>
  <si>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</si>
  <si>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</si>
  <si>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</si>
  <si>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</si>
  <si>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</si>
  <si>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</si>
  <si>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</si>
  <si>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</si>
  <si>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</si>
  <si>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</si>
  <si>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</si>
  <si>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</si>
  <si>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</si>
  <si>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</si>
  <si>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</si>
  <si>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</si>
  <si>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</si>
  <si>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</si>
  <si>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</si>
  <si>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</si>
  <si>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</si>
  <si>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</si>
  <si>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</si>
  <si>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</si>
  <si>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</si>
  <si>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</si>
  <si>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</si>
  <si>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</si>
  <si>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</si>
  <si>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</si>
  <si>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</si>
  <si>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</si>
  <si>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</si>
  <si>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</si>
  <si>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</si>
  <si>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</si>
  <si>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</si>
  <si>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</si>
  <si>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</si>
  <si>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</si>
  <si>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</si>
  <si>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</si>
  <si>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</si>
  <si>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</si>
  <si>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</si>
  <si>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</si>
  <si>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</si>
  <si>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</si>
  <si>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</si>
  <si>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</si>
  <si>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</si>
  <si>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</si>
  <si>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</si>
  <si>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</si>
  <si>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</si>
  <si>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</si>
  <si>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</si>
  <si>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</si>
  <si>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</si>
  <si>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</si>
  <si>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</si>
  <si>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</si>
  <si>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</si>
  <si>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</si>
  <si>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</si>
  <si>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</si>
  <si>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</si>
  <si>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</si>
  <si>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</si>
  <si>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</si>
  <si>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</si>
  <si>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</si>
  <si>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</si>
  <si>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</si>
  <si>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</si>
  <si>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</si>
  <si>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</si>
  <si>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</si>
  <si>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</si>
  <si>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</si>
  <si>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</si>
  <si>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</si>
  <si>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</si>
  <si>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</si>
  <si>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</si>
  <si>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</si>
  <si>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</si>
  <si>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</si>
  <si>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</si>
  <si>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</si>
  <si>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</si>
  <si>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</si>
  <si>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</si>
  <si>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</si>
  <si>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</si>
  <si>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</si>
  <si>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</si>
  <si>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</si>
  <si>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</si>
  <si>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</si>
  <si>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</si>
  <si>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</si>
  <si>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</si>
  <si>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</si>
  <si>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</si>
  <si>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</si>
  <si>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</si>
  <si>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</si>
  <si>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</si>
  <si>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</si>
  <si>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</si>
  <si>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</si>
  <si>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</si>
  <si>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</si>
  <si>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</si>
  <si>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</si>
  <si>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</si>
  <si>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</si>
  <si>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</si>
  <si>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</si>
  <si>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</si>
  <si>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</si>
  <si>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</si>
  <si>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</si>
  <si>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</si>
  <si>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</si>
  <si>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</si>
  <si>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</si>
  <si>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</si>
  <si>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</si>
  <si>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</si>
  <si>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</si>
  <si>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</si>
  <si>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</si>
  <si>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</si>
  <si>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</si>
  <si>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</si>
  <si>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</si>
  <si>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</si>
  <si>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</si>
  <si>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</si>
  <si>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</si>
  <si>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</si>
  <si>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</si>
  <si>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</si>
  <si>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</si>
  <si>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</si>
  <si>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</si>
  <si>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</si>
  <si>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</si>
  <si>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</si>
  <si>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</si>
  <si>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</si>
  <si>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</si>
  <si>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</si>
  <si>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</si>
  <si>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</si>
  <si>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</si>
  <si>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</si>
  <si>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</si>
  <si>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</si>
  <si>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</si>
  <si>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</si>
  <si>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</si>
  <si>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</si>
  <si>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</si>
  <si>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</si>
  <si>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</si>
  <si>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</si>
  <si>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</si>
  <si>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</si>
  <si>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</si>
  <si>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</si>
  <si>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</si>
  <si>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</si>
  <si>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</si>
  <si>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</si>
  <si>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</si>
  <si>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</si>
  <si>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</si>
  <si>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</si>
  <si>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</si>
  <si>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</si>
  <si>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</si>
  <si>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</si>
  <si>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</si>
  <si>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</si>
  <si>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</si>
  <si>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</si>
  <si>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</si>
  <si>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</si>
  <si>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</si>
  <si>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</si>
  <si>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</si>
  <si>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</si>
  <si>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</si>
  <si>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</si>
  <si>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</si>
  <si>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</si>
  <si>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</si>
  <si>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</si>
  <si>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</si>
  <si>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</si>
  <si>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</si>
  <si>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</si>
  <si>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</si>
  <si>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</si>
  <si>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</si>
  <si>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</si>
  <si>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</si>
  <si>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</si>
  <si>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</si>
  <si>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</si>
  <si>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</si>
  <si>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</si>
  <si>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</si>
  <si>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</si>
  <si>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</si>
  <si>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</si>
  <si>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</si>
  <si>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</si>
  <si>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</si>
  <si>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</si>
  <si>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</si>
  <si>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</si>
  <si>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</si>
  <si>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</si>
  <si>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</si>
  <si>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</si>
  <si>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</si>
  <si>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</si>
  <si>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</si>
  <si>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</si>
  <si>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</si>
  <si>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</si>
  <si>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</si>
  <si>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</si>
  <si>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</si>
  <si>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</si>
  <si>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</si>
  <si>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</si>
  <si>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</si>
  <si>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</si>
  <si>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</si>
  <si>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</si>
  <si>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</si>
  <si>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</si>
  <si>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</si>
  <si>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</si>
  <si>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</si>
  <si>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</si>
  <si>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</si>
  <si>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</si>
  <si>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</si>
  <si>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</si>
  <si>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</si>
  <si>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</si>
  <si>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</si>
  <si>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</si>
  <si>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</si>
  <si>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</si>
  <si>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</si>
  <si>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</si>
  <si>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</si>
  <si>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</si>
  <si>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</si>
  <si>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</si>
  <si>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</si>
  <si>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</si>
  <si>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</si>
  <si>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</si>
  <si>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</si>
  <si>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</si>
  <si>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</si>
  <si>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</si>
  <si>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</si>
  <si>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</si>
  <si>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</si>
  <si>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</si>
  <si>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</si>
  <si>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</si>
  <si>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</si>
  <si>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</si>
  <si>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</si>
  <si>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</si>
  <si>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</si>
  <si>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</si>
  <si>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</si>
  <si>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</si>
  <si>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</si>
  <si>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</si>
  <si>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</si>
  <si>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</si>
  <si>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</si>
  <si>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</si>
  <si>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</si>
  <si>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</si>
  <si>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</si>
  <si>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</si>
  <si>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</si>
  <si>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</si>
  <si>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</si>
  <si>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</si>
  <si>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</si>
  <si>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</si>
  <si>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</si>
  <si>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</si>
  <si>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</si>
  <si>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</si>
  <si>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</si>
  <si>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</si>
  <si>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</si>
  <si>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</si>
  <si>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</si>
  <si>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</si>
  <si>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</si>
  <si>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</si>
  <si>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</si>
  <si>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</si>
  <si>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</si>
  <si>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</si>
  <si>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</si>
  <si>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</si>
  <si>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</si>
  <si>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</si>
  <si>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</si>
  <si>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</si>
  <si>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</si>
  <si>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</si>
  <si>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</si>
  <si>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</si>
  <si>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</si>
  <si>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</si>
  <si>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</si>
  <si>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</si>
  <si>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</si>
  <si>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</si>
  <si>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</si>
  <si>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</si>
  <si>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</si>
  <si>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</si>
  <si>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</si>
  <si>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</si>
  <si>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</si>
  <si>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</si>
  <si>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</si>
  <si>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</si>
  <si>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</si>
  <si>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</si>
  <si>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</si>
  <si>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</si>
  <si>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</si>
  <si>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</si>
  <si>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</si>
  <si>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</si>
  <si>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</si>
  <si>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</si>
  <si>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</si>
  <si>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</si>
  <si>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</si>
  <si>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</si>
  <si>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</si>
  <si>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</si>
  <si>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</si>
  <si>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</si>
  <si>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</si>
  <si>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</si>
  <si>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</si>
  <si>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</si>
  <si>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</si>
  <si>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</si>
  <si>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</si>
  <si>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</si>
  <si>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</si>
  <si>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</si>
  <si>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</si>
  <si>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</si>
  <si>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навыками езды на трехколесном велосипеде:</t>
  </si>
  <si>
    <t>владеет частично</t>
  </si>
  <si>
    <t>катается на санках, спускается, перетаскивает санки:</t>
  </si>
  <si>
    <t>катается, спускается, но не перетаскивает санки</t>
  </si>
  <si>
    <t>не проявляет интерес к санкам</t>
  </si>
  <si>
    <t>погружается в воду, играет в воде: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</si>
  <si>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</si>
  <si>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</si>
  <si>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</si>
  <si>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</si>
  <si>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</si>
  <si>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</si>
  <si>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</si>
  <si>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</si>
  <si>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</si>
  <si>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</si>
  <si>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</si>
  <si>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</si>
  <si>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</si>
  <si>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</si>
  <si>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</si>
  <si>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</si>
  <si>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</si>
  <si>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</si>
  <si>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</si>
  <si>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</si>
  <si>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</si>
  <si>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</si>
  <si>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</si>
  <si>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</si>
  <si>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</si>
  <si>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</si>
  <si>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</si>
  <si>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</si>
  <si>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</si>
  <si>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</si>
  <si>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</si>
  <si>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</si>
  <si>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</si>
  <si>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</si>
  <si>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</si>
  <si>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</si>
  <si>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</si>
  <si>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</si>
  <si>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</si>
  <si>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</si>
  <si>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</si>
  <si>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</si>
  <si>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</si>
  <si>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</si>
  <si>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</si>
  <si>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</si>
  <si>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</si>
  <si>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</si>
  <si>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</si>
  <si>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</si>
  <si>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</si>
  <si>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</si>
  <si>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</si>
  <si>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</si>
  <si>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</si>
  <si>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</si>
  <si>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</si>
  <si>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</si>
  <si>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</si>
  <si>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</si>
  <si>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</si>
  <si>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</si>
  <si>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</si>
  <si>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</si>
  <si>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</si>
  <si>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</si>
  <si>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</si>
  <si>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</si>
  <si>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</si>
  <si>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</si>
  <si>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</si>
  <si>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</si>
  <si>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</si>
  <si>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</si>
  <si>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</si>
  <si>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</si>
  <si>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</si>
  <si>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</si>
  <si>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</si>
  <si>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</si>
  <si>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</si>
  <si>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</si>
  <si>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</si>
  <si>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</si>
  <si>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</si>
  <si>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</si>
  <si>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</si>
  <si>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</si>
  <si>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</si>
  <si>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</si>
  <si>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</si>
  <si>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</si>
  <si>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</si>
  <si>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</si>
  <si>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</si>
  <si>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</si>
  <si>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</si>
  <si>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</si>
  <si>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</si>
  <si>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</si>
  <si>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</si>
  <si>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</si>
  <si>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</si>
  <si>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</si>
  <si>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</si>
  <si>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</si>
  <si>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</si>
  <si>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</si>
  <si>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</si>
  <si>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</si>
  <si>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</si>
  <si>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</si>
  <si>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</si>
  <si>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</si>
  <si>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</si>
  <si>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</si>
  <si>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</si>
  <si>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</si>
  <si>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</si>
  <si>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</si>
  <si>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</si>
  <si>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</si>
  <si>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</si>
  <si>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</si>
  <si>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</si>
  <si>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</si>
  <si>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</si>
  <si>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</si>
  <si>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</si>
  <si>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</si>
  <si>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</si>
  <si>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</si>
  <si>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</si>
  <si>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</si>
  <si>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</si>
  <si>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</si>
  <si>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</si>
  <si>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</si>
  <si>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</si>
  <si>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</si>
  <si>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</si>
  <si>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</si>
  <si>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</si>
  <si>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</si>
  <si>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</si>
  <si>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</si>
  <si>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</si>
  <si>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</si>
  <si>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</si>
  <si>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</si>
  <si>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</si>
  <si>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</si>
  <si>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</si>
  <si>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</si>
  <si>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</si>
  <si>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</si>
  <si>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</si>
  <si>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</si>
  <si>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</si>
  <si>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</si>
  <si>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</si>
  <si>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</si>
  <si>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</si>
  <si>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</si>
  <si>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</si>
  <si>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</si>
  <si>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</si>
  <si>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</si>
  <si>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</si>
  <si>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</si>
  <si>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</si>
  <si>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</si>
  <si>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</si>
  <si>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</si>
  <si>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</si>
  <si>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</si>
  <si>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</si>
  <si>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</si>
  <si>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</si>
  <si>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</si>
  <si>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</si>
  <si>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</si>
  <si>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</si>
  <si>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</si>
  <si>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</si>
  <si>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</si>
  <si>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</si>
  <si>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</si>
  <si>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</si>
  <si>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</si>
  <si>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</si>
  <si>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</si>
  <si>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</si>
  <si>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</si>
  <si>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</si>
  <si>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</si>
  <si>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</si>
  <si>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</si>
  <si>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</si>
  <si>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</si>
  <si>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</si>
  <si>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</si>
  <si>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</si>
  <si>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</si>
  <si>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</si>
  <si>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</si>
  <si>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</si>
  <si>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</si>
  <si>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</si>
  <si>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</si>
  <si>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</si>
  <si>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</si>
  <si>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</si>
  <si>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</si>
  <si>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</si>
  <si>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</si>
  <si>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</si>
  <si>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</si>
  <si>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</si>
  <si>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</si>
  <si>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</si>
  <si>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</si>
  <si>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</si>
  <si>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</si>
  <si>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</si>
  <si>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</si>
  <si>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</si>
  <si>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</si>
  <si>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</si>
  <si>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</si>
  <si>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</si>
  <si>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</si>
  <si>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</si>
  <si>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</si>
  <si>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</si>
  <si>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</si>
  <si>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</si>
  <si>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</si>
  <si>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</si>
  <si>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</si>
  <si>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</si>
  <si>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</si>
  <si>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</si>
  <si>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</si>
  <si>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</si>
  <si>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</si>
  <si>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</si>
  <si>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</si>
  <si>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</si>
  <si>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</si>
  <si>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</si>
  <si>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</si>
  <si>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</si>
  <si>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</si>
  <si>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</si>
  <si>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</si>
  <si>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</si>
  <si>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</si>
  <si>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</si>
  <si>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</si>
  <si>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</si>
  <si>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</si>
  <si>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</si>
  <si>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</si>
  <si>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</si>
  <si>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</si>
  <si>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</si>
  <si>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</si>
  <si>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</si>
  <si>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</si>
  <si>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</si>
  <si>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</si>
  <si>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</si>
  <si>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</si>
  <si>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</si>
  <si>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</si>
  <si>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</si>
  <si>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</si>
  <si>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</si>
  <si>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</si>
  <si>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</si>
  <si>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</si>
  <si>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</si>
  <si>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</si>
  <si>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</si>
  <si>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</si>
  <si>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</si>
  <si>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</si>
  <si>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</si>
  <si>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</si>
  <si>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</si>
  <si>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</si>
  <si>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</si>
  <si>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</si>
  <si>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</si>
  <si>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</si>
  <si>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</si>
  <si>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</si>
  <si>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</si>
  <si>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</si>
  <si>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</si>
  <si>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</si>
  <si>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</si>
  <si>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</si>
  <si>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</si>
  <si>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</si>
  <si>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</si>
  <si>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</si>
  <si>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</si>
  <si>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</si>
  <si>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</si>
  <si>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</si>
  <si>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</si>
  <si>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</si>
  <si>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</si>
  <si>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</si>
  <si>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</si>
  <si>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</si>
  <si>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</si>
  <si>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</si>
  <si>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</si>
  <si>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</si>
  <si>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</si>
  <si>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</si>
  <si>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</si>
  <si>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</si>
  <si>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</si>
  <si>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</si>
  <si>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</si>
  <si>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</si>
  <si>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</si>
  <si>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</si>
  <si>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</si>
  <si>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</si>
  <si>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</si>
  <si>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</si>
  <si>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</si>
  <si>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</si>
  <si>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</si>
  <si>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</si>
  <si>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</si>
  <si>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</si>
  <si>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</si>
  <si>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</si>
  <si>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</si>
  <si>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</si>
  <si>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</si>
  <si>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</si>
  <si>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</si>
  <si>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</si>
  <si>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</si>
  <si>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</si>
  <si>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</si>
  <si>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</si>
  <si>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</si>
  <si>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</si>
  <si>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</si>
  <si>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</si>
  <si>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</si>
  <si>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</si>
  <si>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</si>
  <si>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</si>
  <si>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</si>
  <si>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</si>
  <si>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</si>
  <si>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</si>
  <si>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</si>
  <si>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</si>
  <si>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</si>
  <si>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</si>
  <si>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</si>
  <si>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</si>
  <si>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</si>
  <si>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</si>
  <si>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</si>
  <si>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</si>
  <si>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</si>
  <si>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</si>
  <si>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</si>
  <si>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</si>
  <si>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</si>
  <si>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</si>
  <si>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</si>
  <si>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</si>
  <si>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</si>
  <si>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</si>
  <si>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</si>
  <si>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</si>
  <si>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</si>
  <si>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</si>
  <si>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</si>
  <si>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</si>
  <si>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</si>
  <si>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</si>
  <si>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</si>
  <si>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</si>
  <si>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</si>
  <si>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</si>
  <si>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</si>
  <si>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</si>
  <si>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</si>
  <si>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</si>
  <si>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</si>
  <si>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</si>
  <si>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</si>
  <si>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</si>
  <si>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</si>
  <si>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</si>
  <si>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</si>
  <si>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</si>
  <si>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</si>
  <si>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</si>
  <si>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</si>
  <si>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</si>
  <si>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</si>
  <si>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</si>
  <si>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</si>
  <si>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</si>
  <si>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</si>
  <si>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</si>
  <si>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</si>
  <si>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</si>
  <si>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</si>
  <si>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</si>
  <si>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</si>
  <si>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</si>
  <si>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</si>
  <si>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</si>
  <si>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</si>
  <si>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</si>
  <si>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</si>
  <si>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</si>
  <si>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</si>
  <si>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</si>
  <si>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</si>
  <si>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</si>
  <si>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</si>
  <si>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</si>
  <si>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</si>
  <si>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</si>
  <si>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</si>
  <si>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</si>
  <si>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</si>
  <si>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</si>
  <si>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</si>
  <si>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</si>
  <si>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</si>
  <si>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</si>
  <si>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</si>
  <si>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</si>
  <si>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</si>
  <si>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</si>
  <si>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</si>
  <si>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</si>
  <si>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</si>
  <si>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</si>
  <si>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</si>
  <si>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</si>
  <si>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</si>
  <si>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</si>
  <si>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</si>
  <si>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</si>
  <si>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</si>
  <si>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</si>
  <si>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</si>
  <si>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</si>
  <si>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</si>
  <si>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</si>
  <si>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</si>
  <si>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</si>
  <si>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</si>
  <si>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</si>
  <si>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</si>
  <si>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</si>
  <si>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</si>
  <si>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</si>
  <si>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</si>
  <si>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</si>
  <si>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</si>
  <si>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</si>
  <si>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</si>
  <si>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</si>
  <si>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</si>
  <si>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</si>
  <si>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</si>
  <si>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</si>
  <si>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</si>
  <si>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</si>
  <si>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</si>
  <si>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</si>
  <si>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</si>
  <si>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</si>
  <si>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</si>
  <si>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</si>
  <si>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</si>
  <si>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</si>
  <si>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</si>
  <si>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</si>
  <si>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</si>
  <si>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</si>
  <si>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</si>
  <si>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</si>
  <si>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</si>
  <si>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</si>
  <si>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</si>
  <si>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</si>
  <si>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</si>
  <si>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</si>
  <si>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</si>
  <si>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</si>
  <si>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</si>
  <si>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</si>
  <si>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</si>
  <si>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</si>
  <si>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</si>
  <si>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</si>
  <si>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</si>
  <si>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</si>
  <si>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</si>
  <si>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</si>
  <si>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</si>
  <si>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</si>
  <si>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</si>
  <si>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</si>
  <si>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</si>
  <si>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</si>
  <si>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</si>
  <si>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</si>
  <si>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</si>
  <si>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</si>
  <si>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</si>
  <si>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</si>
  <si>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</si>
  <si>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</si>
  <si>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</si>
  <si>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</si>
  <si>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</si>
  <si>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</si>
  <si>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</si>
  <si>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</si>
  <si>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</si>
  <si>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</si>
  <si>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</si>
  <si>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</si>
  <si>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</si>
  <si>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</si>
  <si>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</si>
  <si>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</si>
  <si>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</si>
  <si>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</si>
  <si>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</si>
  <si>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</si>
  <si>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</si>
  <si>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</si>
  <si>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</si>
  <si>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</si>
  <si>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</si>
  <si>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</si>
  <si>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</si>
  <si>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</si>
  <si>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</si>
  <si>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</si>
  <si>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</si>
  <si>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</si>
  <si>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</si>
  <si>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</si>
  <si>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</si>
  <si>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</si>
  <si>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</si>
  <si>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</si>
  <si>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</si>
  <si>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</si>
  <si>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</si>
  <si>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</si>
  <si>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</si>
  <si>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</si>
  <si>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</si>
  <si>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</si>
  <si>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</si>
  <si>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</si>
  <si>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</si>
  <si>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</si>
  <si>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</si>
  <si>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</si>
  <si>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</si>
  <si>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</si>
  <si>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</si>
  <si>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</si>
  <si>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</si>
  <si>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</si>
  <si>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</si>
  <si>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</si>
  <si>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</si>
  <si>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</si>
  <si>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</si>
  <si>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</si>
  <si>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</si>
  <si>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</si>
  <si>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</si>
  <si>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</si>
  <si>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</si>
  <si>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</si>
  <si>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</si>
  <si>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</si>
  <si>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</si>
  <si>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</si>
  <si>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</si>
  <si>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</si>
  <si>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</si>
  <si>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</si>
  <si>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</si>
  <si>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</si>
  <si>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</si>
  <si>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</si>
  <si>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</si>
  <si>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</si>
  <si>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</si>
  <si>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</si>
  <si>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</si>
  <si>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</si>
  <si>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</si>
  <si>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</si>
  <si>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</si>
  <si>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</si>
  <si>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</si>
  <si>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</si>
  <si>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</si>
  <si>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</si>
  <si>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</si>
  <si>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</si>
  <si>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</si>
  <si>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</si>
  <si>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</si>
  <si>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</si>
  <si>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</si>
  <si>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</si>
  <si>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</si>
  <si>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</si>
  <si>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</si>
  <si>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</si>
  <si>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</si>
  <si>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</si>
  <si>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</si>
  <si>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</si>
  <si>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</si>
  <si>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</si>
  <si>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</si>
  <si>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</si>
  <si>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</si>
  <si>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</si>
  <si>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</si>
  <si>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</si>
  <si>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</si>
  <si>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</si>
  <si>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</si>
  <si>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</si>
  <si>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</si>
  <si>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</si>
  <si>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</si>
  <si>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</si>
  <si>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</si>
  <si>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</si>
  <si>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</si>
  <si>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</si>
  <si>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</si>
  <si>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</si>
  <si>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</si>
  <si>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</si>
  <si>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</si>
  <si>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</si>
  <si>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</si>
  <si>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</si>
  <si>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</si>
  <si>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</si>
  <si>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</si>
  <si>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</si>
  <si>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</si>
  <si>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</si>
  <si>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</si>
  <si>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</si>
  <si>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</si>
  <si>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</si>
  <si>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</si>
  <si>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</si>
  <si>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</si>
  <si>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</si>
  <si>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</si>
  <si>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</si>
  <si>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</si>
  <si>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</si>
  <si>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</si>
  <si>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</si>
  <si>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</si>
  <si>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</si>
  <si>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</si>
  <si>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</si>
  <si>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</si>
  <si>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</si>
  <si>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</si>
  <si>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</si>
  <si>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</si>
  <si>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</si>
  <si>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</si>
  <si>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</si>
  <si>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</si>
  <si>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</si>
  <si>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</si>
  <si>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</si>
  <si>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</si>
  <si>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</si>
  <si>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</si>
  <si>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</si>
  <si>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</si>
  <si>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</si>
  <si>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</si>
  <si>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</si>
  <si>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</si>
  <si>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</si>
  <si>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</si>
  <si>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</si>
  <si>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</si>
  <si>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</si>
  <si>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</si>
  <si>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</si>
  <si>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</si>
  <si>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</si>
  <si>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</si>
  <si>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</si>
  <si>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</si>
  <si>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</si>
  <si>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</si>
  <si>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</si>
  <si>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</si>
  <si>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</si>
  <si>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</si>
  <si>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</si>
  <si>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</si>
  <si>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</si>
  <si>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</si>
  <si>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</si>
  <si>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</si>
  <si>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</si>
  <si>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</si>
  <si>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</si>
  <si>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</si>
  <si>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</si>
  <si>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</si>
  <si>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</si>
  <si>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</si>
  <si>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</si>
  <si>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</si>
  <si>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</si>
  <si>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</si>
  <si>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</si>
  <si>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</si>
  <si>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</si>
  <si>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</si>
  <si>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</si>
  <si>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</si>
  <si>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</si>
  <si>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</si>
  <si>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</si>
  <si>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</si>
  <si>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</si>
  <si>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</si>
  <si>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</si>
  <si>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</si>
  <si>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</si>
  <si>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</si>
  <si>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</si>
  <si>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</si>
  <si>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</si>
  <si>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</si>
  <si>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</si>
  <si>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</si>
  <si>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</si>
  <si>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</si>
  <si>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</si>
  <si>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</si>
  <si>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</si>
  <si>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</si>
  <si>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</si>
  <si>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</si>
  <si>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</si>
  <si>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</si>
  <si>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</si>
  <si>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</si>
  <si>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</si>
  <si>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</si>
  <si>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</si>
  <si>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</si>
  <si>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</si>
  <si>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</si>
  <si>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</si>
  <si>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</si>
  <si>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</si>
  <si>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</si>
  <si>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</si>
  <si>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</si>
  <si>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</si>
  <si>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</si>
  <si>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</si>
  <si>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</si>
  <si>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</si>
  <si>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</si>
  <si>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</si>
  <si>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</si>
  <si>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</si>
  <si>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</si>
  <si>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</si>
  <si>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</si>
  <si>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</si>
  <si>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</si>
  <si>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</si>
  <si>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</si>
  <si>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</si>
  <si>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</si>
  <si>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</si>
  <si>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</si>
  <si>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</si>
  <si>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</si>
  <si>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</si>
  <si>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</si>
  <si>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</si>
  <si>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</si>
  <si>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</si>
  <si>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</si>
  <si>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</si>
  <si>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</si>
  <si>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</si>
  <si>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</si>
  <si>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</si>
  <si>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</si>
  <si>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</si>
  <si>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</si>
  <si>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</si>
  <si>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</si>
  <si>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</si>
  <si>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</si>
  <si>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</si>
  <si>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</si>
  <si>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</si>
  <si>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</si>
  <si>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</si>
  <si>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</si>
  <si>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</si>
  <si>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</si>
  <si>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</si>
  <si>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</si>
  <si>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</si>
  <si>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</si>
  <si>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</si>
  <si>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</si>
  <si>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</si>
  <si>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</si>
  <si>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</si>
  <si>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</si>
  <si>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</si>
  <si>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</si>
  <si>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</si>
  <si>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</si>
  <si>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</si>
  <si>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</si>
  <si>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</si>
  <si>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</si>
  <si>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</si>
  <si>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</si>
  <si>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</si>
  <si>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</si>
  <si>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</si>
  <si>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</si>
  <si>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</si>
  <si>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</si>
  <si>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</si>
  <si>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</si>
  <si>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</si>
  <si>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</si>
  <si>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</si>
  <si>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</si>
  <si>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</si>
  <si>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</si>
  <si>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</si>
  <si>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</si>
  <si>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</si>
  <si>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</si>
  <si>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</si>
  <si>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</si>
  <si>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</si>
  <si>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</si>
  <si>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</si>
  <si>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</si>
  <si>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</si>
  <si>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</si>
  <si>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</si>
  <si>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</si>
  <si>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</si>
  <si>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</si>
  <si>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</si>
  <si>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</si>
  <si>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</si>
  <si>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</si>
  <si>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</si>
  <si>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</si>
  <si>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</si>
  <si>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</si>
  <si>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</si>
  <si>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</si>
  <si>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</si>
  <si>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</si>
  <si>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</si>
  <si>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</si>
  <si>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</si>
  <si>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</si>
  <si>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</si>
  <si>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</si>
  <si>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</si>
  <si>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</si>
  <si>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</si>
  <si>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</si>
  <si>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</si>
  <si>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</si>
  <si>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</si>
  <si>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</si>
  <si>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</si>
  <si>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</si>
  <si>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</si>
  <si>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</si>
  <si>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</si>
  <si>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</si>
  <si>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</si>
  <si>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</si>
  <si>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</si>
  <si>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</si>
  <si>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</si>
  <si>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</si>
  <si>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</si>
  <si>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</si>
  <si>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</si>
  <si>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</si>
  <si>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</si>
  <si>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</si>
  <si>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</si>
  <si>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</si>
  <si>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</si>
  <si>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</si>
  <si>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</si>
  <si>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</si>
  <si>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</si>
  <si>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</si>
  <si>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</si>
  <si>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</si>
  <si>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</si>
  <si>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</si>
  <si>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</si>
  <si>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</si>
  <si>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</si>
  <si>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</si>
  <si>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</si>
  <si>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</si>
  <si>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</si>
  <si>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</si>
  <si>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</si>
  <si>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</si>
  <si>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</si>
  <si>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</si>
  <si>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</si>
  <si>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</si>
  <si>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</si>
  <si>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</si>
  <si>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</si>
  <si>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</si>
  <si>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</si>
  <si>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</si>
  <si>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</si>
  <si>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</si>
  <si>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</si>
  <si>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</si>
  <si>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</si>
  <si>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</si>
  <si>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</si>
  <si>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</si>
  <si>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</si>
  <si>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</si>
  <si>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</si>
  <si>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</si>
  <si>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</si>
  <si>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</si>
  <si>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</si>
  <si>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</si>
  <si>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</si>
  <si>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</si>
  <si>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</si>
  <si>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</si>
  <si>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</si>
  <si>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</si>
  <si>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</si>
  <si>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</si>
  <si>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</si>
  <si>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</si>
  <si>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</si>
  <si>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</si>
  <si>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</si>
  <si>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</si>
  <si>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</si>
  <si>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</si>
  <si>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</si>
  <si>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</si>
  <si>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</si>
  <si>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</si>
  <si>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</si>
  <si>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</si>
  <si>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</si>
  <si>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</si>
  <si>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</si>
  <si>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</si>
  <si>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</si>
  <si>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</si>
  <si>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</si>
  <si>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</si>
  <si>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</si>
  <si>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</si>
  <si>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</si>
  <si>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</si>
  <si>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</si>
  <si>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</si>
  <si>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</si>
  <si>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</si>
  <si>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</si>
  <si>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</si>
  <si>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</si>
  <si>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</si>
  <si>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</si>
  <si>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</si>
  <si>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</si>
  <si>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</si>
  <si>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</si>
  <si>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</si>
  <si>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</si>
  <si>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</si>
  <si>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</si>
  <si>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</si>
  <si>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</si>
  <si>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</si>
  <si>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</si>
  <si>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</si>
  <si>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</si>
  <si>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</si>
  <si>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</si>
  <si>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</si>
  <si>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</si>
  <si>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</si>
  <si>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</si>
  <si>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</si>
  <si>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</si>
  <si>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</si>
  <si>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</si>
  <si>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</si>
  <si>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</si>
  <si>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</si>
  <si>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</si>
  <si>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</si>
  <si>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</si>
  <si>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</si>
  <si>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</si>
  <si>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</si>
  <si>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</si>
  <si>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</si>
  <si>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</si>
  <si>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</si>
  <si>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</si>
  <si>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</si>
  <si>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</si>
  <si>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</si>
  <si>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</si>
  <si>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</si>
  <si>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</si>
  <si>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</si>
  <si>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</si>
  <si>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</si>
  <si>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</si>
  <si>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</si>
  <si>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</si>
  <si>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</si>
  <si>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</si>
  <si>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</si>
  <si>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</si>
  <si>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</si>
  <si>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</si>
  <si>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</si>
  <si>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</si>
  <si>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</si>
  <si>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</si>
  <si>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</si>
  <si>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</si>
  <si>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</si>
  <si>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</si>
  <si>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</si>
  <si>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</si>
  <si>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</si>
  <si>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</si>
  <si>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</si>
  <si>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</si>
  <si>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</si>
  <si>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</si>
  <si>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</si>
  <si>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</si>
  <si>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</si>
  <si>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</si>
  <si>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</si>
  <si>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</si>
  <si>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</si>
  <si>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</si>
  <si>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</si>
  <si>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</si>
  <si>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</si>
  <si>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</si>
  <si>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</si>
  <si>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</si>
  <si>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</si>
  <si>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</si>
  <si>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</si>
  <si>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</si>
  <si>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</si>
  <si>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</si>
  <si>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</si>
  <si>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</si>
  <si>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</si>
  <si>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</si>
  <si>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</si>
  <si>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</si>
  <si>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</si>
  <si>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</si>
  <si>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</si>
  <si>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</si>
  <si>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</si>
  <si>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</si>
  <si>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</si>
  <si>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</si>
  <si>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</si>
  <si>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</si>
  <si>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</si>
  <si>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</si>
  <si>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</si>
  <si>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</si>
  <si>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</si>
  <si>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</si>
  <si>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</si>
  <si>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</si>
  <si>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</si>
  <si>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</si>
  <si>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</si>
  <si>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</si>
  <si>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</si>
  <si>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</si>
  <si>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</si>
  <si>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</si>
  <si>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</si>
  <si>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</si>
  <si>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</si>
  <si>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</si>
  <si>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</si>
  <si>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</si>
  <si>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</si>
  <si>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</si>
  <si>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</si>
  <si>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</si>
  <si>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</si>
  <si>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</si>
  <si>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</si>
  <si>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</si>
  <si>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</si>
  <si>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</si>
  <si>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</si>
  <si>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</si>
  <si>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</si>
  <si>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</si>
  <si>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</si>
  <si>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</si>
  <si>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</si>
  <si>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</si>
  <si>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</si>
  <si>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</si>
  <si>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</si>
  <si>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</si>
  <si>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</si>
  <si>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</si>
  <si>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</si>
  <si>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</si>
  <si>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</si>
  <si>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</si>
  <si>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</si>
  <si>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</si>
  <si>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</si>
  <si>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</si>
  <si>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</si>
  <si>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</si>
  <si>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</si>
  <si>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</si>
  <si>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</si>
  <si>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</si>
  <si>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</si>
  <si>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</si>
  <si>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</si>
  <si>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</si>
  <si>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</si>
  <si>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</si>
  <si>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</si>
  <si>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</si>
  <si>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</si>
  <si>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</si>
  <si>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</si>
  <si>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</si>
  <si>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</si>
  <si>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</si>
  <si>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</si>
  <si>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</si>
  <si>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</si>
  <si>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</si>
  <si>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</si>
  <si>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</si>
  <si>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</si>
  <si>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</si>
  <si>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</si>
  <si>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</si>
  <si>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</si>
  <si>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</si>
  <si>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</si>
  <si>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</si>
  <si>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</si>
  <si>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</si>
  <si>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</si>
  <si>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</si>
  <si>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</si>
  <si>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</si>
  <si>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</si>
  <si>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</si>
  <si>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</si>
  <si>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</si>
  <si>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</si>
  <si>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</si>
  <si>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</si>
  <si>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</si>
  <si>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</si>
  <si>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</si>
  <si>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</si>
  <si>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</si>
  <si>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</si>
  <si>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</si>
  <si>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</si>
  <si>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</si>
  <si>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</si>
  <si>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</si>
  <si>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</si>
  <si>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</si>
  <si>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</si>
  <si>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</si>
  <si>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</si>
  <si>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</si>
  <si>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</si>
  <si>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</si>
  <si>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</si>
  <si>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</si>
  <si>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</si>
  <si>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</si>
  <si>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</si>
  <si>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</si>
  <si>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</si>
  <si>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</si>
  <si>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</si>
  <si>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</si>
  <si>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</si>
  <si>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</si>
  <si>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</si>
  <si>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</si>
  <si>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</si>
  <si>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</si>
  <si>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</si>
  <si>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</si>
  <si>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</si>
  <si>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</si>
  <si>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</si>
  <si>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</si>
  <si>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</si>
  <si>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</si>
  <si>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</si>
  <si>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</si>
  <si>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</si>
  <si>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</si>
  <si>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</si>
  <si>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</si>
  <si>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</si>
  <si>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</si>
  <si>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</si>
  <si>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</si>
  <si>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</si>
  <si>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</si>
  <si>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</si>
  <si>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</si>
  <si>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</si>
  <si>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</si>
  <si>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</si>
  <si>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</si>
  <si>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</si>
  <si>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</si>
  <si>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</si>
  <si>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</si>
  <si>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</si>
  <si>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</si>
  <si>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</si>
  <si>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</si>
  <si>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</si>
  <si>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</si>
  <si>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</si>
  <si>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</si>
  <si>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</si>
  <si>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</si>
  <si>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</si>
  <si>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</si>
  <si>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</si>
  <si>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</si>
  <si>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</si>
  <si>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</si>
  <si>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</si>
  <si>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</si>
  <si>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</si>
  <si>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</si>
  <si>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</si>
  <si>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</si>
  <si>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</si>
  <si>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</si>
  <si>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</si>
  <si>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</si>
  <si>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</si>
  <si>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</si>
  <si>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</si>
  <si>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</si>
  <si>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</si>
  <si>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</si>
  <si>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</si>
  <si>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</si>
  <si>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</si>
  <si>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</si>
  <si>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</si>
  <si>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</si>
  <si>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</si>
  <si>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</si>
  <si>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</si>
  <si>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</si>
  <si>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</si>
  <si>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</si>
  <si>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</si>
  <si>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</si>
  <si>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</si>
  <si>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</si>
  <si>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</si>
  <si>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</si>
  <si>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</si>
  <si>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</si>
  <si>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</si>
  <si>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</si>
  <si>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</si>
  <si>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</si>
  <si>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</si>
  <si>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</si>
  <si>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</si>
  <si>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</si>
  <si>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</si>
  <si>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</si>
  <si>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</si>
  <si>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</si>
  <si>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</si>
  <si>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</si>
  <si>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</si>
  <si>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</si>
  <si>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</si>
  <si>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</si>
  <si>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</si>
  <si>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</si>
  <si>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</si>
  <si>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</si>
  <si>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</si>
  <si>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</si>
  <si>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</si>
  <si>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</si>
  <si>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</si>
  <si>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</si>
  <si>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</si>
  <si>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</si>
  <si>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</si>
  <si>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</si>
  <si>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</si>
  <si>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</si>
  <si>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</si>
  <si>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</si>
  <si>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</si>
  <si>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</si>
  <si>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</si>
  <si>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</si>
  <si>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</si>
  <si>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</si>
  <si>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</si>
  <si>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</si>
  <si>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</si>
  <si>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</si>
  <si>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</si>
  <si>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</si>
  <si>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</si>
  <si>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</si>
  <si>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</si>
  <si>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</si>
  <si>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</si>
  <si>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</si>
  <si>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</si>
  <si>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</si>
  <si>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</si>
  <si>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</si>
  <si>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</si>
  <si>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</si>
  <si>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</si>
  <si>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</si>
  <si>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</si>
  <si>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</si>
  <si>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</si>
  <si>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</si>
  <si>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</si>
  <si>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</si>
  <si>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</si>
  <si>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</si>
  <si>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</si>
  <si>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</si>
  <si>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</si>
  <si>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</si>
  <si>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</si>
  <si>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</si>
  <si>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</si>
  <si>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</si>
  <si>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</si>
  <si>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</si>
  <si>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</si>
  <si>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</si>
  <si>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</si>
  <si>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</si>
  <si>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</si>
  <si>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</si>
  <si>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</si>
  <si>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</si>
  <si>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</si>
  <si>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</si>
  <si>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</si>
  <si>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</si>
  <si>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</si>
  <si>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</si>
  <si>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</si>
  <si>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</si>
  <si>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</si>
  <si>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</si>
  <si>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</si>
  <si>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</si>
  <si>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</si>
  <si>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</si>
  <si>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</si>
  <si>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</si>
  <si>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</si>
  <si>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</si>
  <si>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</si>
  <si>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</si>
  <si>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</si>
  <si>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</si>
  <si>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</si>
  <si>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</si>
  <si>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</si>
  <si>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</si>
  <si>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</si>
  <si>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</si>
  <si>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</si>
  <si>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</si>
  <si>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</si>
  <si>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</si>
  <si>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</si>
  <si>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</si>
  <si>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</si>
  <si>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</si>
  <si>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</si>
  <si>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</si>
  <si>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</si>
  <si>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</si>
  <si>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</si>
  <si>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</si>
  <si>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</si>
  <si>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</si>
  <si>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</si>
  <si>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</si>
  <si>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</si>
  <si>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</si>
  <si>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</si>
  <si>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</si>
  <si>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</si>
  <si>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</si>
  <si>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</si>
  <si>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</si>
  <si>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</si>
  <si>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</si>
  <si>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</si>
  <si>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</si>
  <si>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</si>
  <si>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</si>
  <si>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</si>
  <si>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</si>
  <si>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</si>
  <si>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</si>
  <si>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</si>
  <si>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</si>
  <si>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</si>
  <si>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</si>
  <si>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</si>
  <si>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</si>
  <si>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</si>
  <si>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</si>
  <si>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</si>
  <si>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</si>
  <si>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</si>
  <si>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</si>
  <si>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</si>
  <si>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</si>
  <si>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</si>
  <si>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</si>
  <si>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</si>
  <si>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</si>
  <si>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</si>
  <si>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</si>
  <si>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</si>
  <si>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</si>
  <si>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</si>
  <si>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</si>
  <si>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</si>
  <si>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</si>
  <si>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</si>
  <si>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</si>
  <si>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</si>
  <si>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</si>
  <si>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</si>
  <si>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</si>
  <si>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</si>
  <si>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</si>
  <si>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</si>
  <si>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</si>
  <si>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</si>
  <si>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</si>
  <si>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</si>
  <si>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</si>
  <si>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</si>
  <si>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</si>
  <si>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</si>
  <si>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</si>
  <si>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</si>
  <si>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</si>
  <si>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</si>
  <si>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</si>
  <si>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</si>
  <si>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</si>
  <si>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</si>
  <si>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</si>
  <si>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</si>
  <si>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</si>
  <si>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</si>
  <si>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</si>
  <si>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</si>
  <si>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</si>
  <si>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</si>
  <si>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</si>
  <si>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</si>
  <si>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</si>
  <si>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</si>
  <si>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</si>
  <si>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</si>
  <si>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</si>
  <si>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</si>
  <si>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</si>
  <si>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</si>
  <si>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</si>
  <si>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</si>
  <si>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</si>
  <si>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</si>
  <si>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</si>
  <si>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</si>
  <si>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</si>
  <si>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</si>
  <si>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</si>
  <si>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</si>
  <si>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</si>
  <si>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</si>
  <si>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</si>
  <si>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</si>
  <si>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</si>
  <si>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</si>
  <si>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</si>
  <si>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</si>
  <si>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</si>
  <si>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</si>
  <si>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</si>
  <si>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</si>
  <si>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</si>
  <si>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</si>
  <si>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</si>
  <si>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</si>
  <si>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</si>
  <si>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</si>
  <si>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</si>
  <si>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</si>
  <si>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</si>
  <si>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</si>
  <si>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</si>
  <si>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</si>
  <si>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</si>
  <si>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</si>
  <si>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</si>
  <si>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</si>
  <si>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</si>
  <si>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</si>
  <si>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</si>
  <si>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</si>
  <si>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</si>
  <si>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</si>
  <si>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</si>
  <si>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</si>
  <si>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</si>
  <si>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</si>
  <si>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</si>
  <si>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</si>
  <si>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</si>
  <si>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</si>
  <si>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</si>
  <si>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</si>
  <si>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</si>
  <si>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</si>
  <si>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</si>
  <si>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</si>
  <si>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</si>
  <si>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</si>
  <si>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</si>
  <si>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</si>
  <si>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</si>
  <si>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</si>
  <si>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</si>
  <si>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</si>
  <si>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</si>
  <si>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</si>
  <si>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</si>
  <si>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</si>
  <si>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</si>
  <si>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</si>
  <si>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</si>
  <si>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</si>
  <si>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</si>
  <si>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</si>
  <si>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</si>
  <si>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</si>
  <si>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</si>
  <si>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</si>
  <si>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</si>
  <si>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</si>
  <si>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</si>
  <si>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</si>
  <si>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</si>
  <si>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</si>
  <si>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</si>
  <si>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</si>
  <si>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</si>
  <si>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</si>
  <si>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</si>
  <si>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</si>
  <si>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</si>
  <si>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</si>
  <si>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</si>
  <si>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</si>
  <si>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</si>
  <si>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</si>
  <si>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</si>
  <si>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</si>
  <si>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</si>
  <si>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</si>
  <si>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</si>
  <si>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</si>
  <si>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</si>
  <si>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</si>
  <si>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</si>
  <si>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</si>
  <si>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</si>
  <si>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</si>
  <si>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</si>
  <si>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</si>
  <si>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</si>
  <si>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</si>
  <si>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</si>
  <si>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</si>
  <si>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</si>
  <si>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</si>
  <si>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</si>
  <si>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</si>
  <si>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</si>
  <si>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</si>
  <si>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</si>
  <si>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</si>
  <si>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</si>
  <si>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</si>
  <si>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</si>
  <si>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</si>
  <si>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</si>
  <si>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</si>
  <si>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</si>
  <si>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</si>
  <si>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</si>
  <si>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</si>
  <si>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</si>
  <si>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</si>
  <si>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</si>
  <si>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</si>
  <si>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</si>
  <si>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</si>
  <si>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</si>
  <si>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</si>
  <si>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</si>
  <si>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</si>
  <si>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</si>
  <si>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</si>
  <si>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</si>
  <si>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</si>
  <si>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</si>
  <si>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</si>
  <si>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</si>
  <si>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</si>
  <si>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</si>
  <si>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</si>
  <si>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</si>
  <si>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</si>
  <si>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</si>
  <si>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</si>
  <si>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</si>
  <si>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</si>
  <si>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</si>
  <si>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</si>
  <si>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</si>
  <si>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</si>
  <si>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</si>
  <si>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</si>
  <si>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</si>
  <si>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</si>
  <si>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</si>
  <si>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</si>
  <si>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</si>
  <si>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</si>
  <si>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</si>
  <si>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</si>
  <si>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</si>
  <si>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</si>
  <si>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</si>
  <si>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</si>
  <si>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</si>
  <si>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</si>
  <si>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</si>
  <si>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</si>
  <si>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</si>
  <si>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</si>
  <si>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</si>
  <si>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</si>
  <si>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</si>
  <si>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</si>
  <si>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</si>
  <si>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</si>
  <si>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</si>
  <si>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</si>
  <si>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</si>
  <si>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</si>
  <si>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</si>
  <si>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</si>
  <si>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</si>
  <si>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</si>
  <si>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</si>
  <si>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</si>
  <si>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</si>
  <si>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</si>
  <si>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</si>
  <si>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</si>
  <si>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</si>
  <si>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</si>
  <si>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</si>
  <si>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</si>
  <si>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</si>
  <si>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</si>
  <si>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</si>
  <si>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</si>
  <si>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</si>
  <si>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</si>
  <si>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</si>
  <si>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</si>
  <si>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</si>
  <si>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</si>
  <si>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</si>
  <si>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</si>
  <si>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</si>
  <si>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</si>
  <si>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</si>
  <si>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</si>
  <si>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</si>
  <si>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</si>
  <si>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</si>
  <si>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</si>
  <si>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</si>
  <si>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</si>
  <si>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</si>
  <si>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</si>
  <si>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</si>
  <si>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</si>
  <si>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</si>
  <si>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</si>
  <si>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</si>
  <si>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</si>
  <si>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</si>
  <si>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</si>
  <si>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</si>
  <si>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</si>
  <si>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</si>
  <si>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</si>
  <si>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</si>
  <si>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</si>
  <si>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</si>
  <si>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</si>
  <si>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</si>
  <si>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</si>
  <si>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</si>
  <si>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</si>
  <si>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</si>
  <si>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</si>
  <si>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</si>
  <si>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</si>
  <si>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</si>
  <si>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</si>
  <si>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</si>
  <si>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</si>
  <si>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</si>
  <si>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</si>
  <si>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</si>
  <si>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</si>
  <si>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</si>
  <si>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</si>
  <si>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</si>
  <si>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</si>
  <si>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</si>
  <si>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</si>
  <si>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</si>
  <si>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</si>
  <si>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</si>
  <si>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</si>
  <si>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</si>
  <si>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</si>
  <si>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</si>
  <si>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</si>
  <si>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</si>
  <si>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</si>
  <si>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</si>
  <si>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</si>
  <si>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</si>
  <si>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</si>
  <si>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</si>
  <si>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</si>
  <si>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</si>
  <si>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</si>
  <si>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</si>
  <si>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</si>
  <si>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</si>
  <si>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</si>
  <si>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</si>
  <si>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</si>
  <si>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</si>
  <si>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</si>
  <si>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</si>
  <si>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</si>
  <si>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</si>
  <si>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</si>
  <si>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</si>
  <si>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</si>
  <si>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</si>
  <si>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</si>
  <si>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</si>
  <si>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</si>
  <si>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</si>
  <si>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</si>
  <si>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</si>
  <si>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</si>
  <si>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</si>
  <si>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</si>
  <si>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</si>
  <si>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</si>
  <si>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</si>
  <si>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</si>
  <si>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</si>
  <si>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</si>
  <si>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</si>
  <si>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</si>
  <si>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</si>
  <si>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</si>
  <si>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</si>
  <si>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</si>
  <si>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</si>
  <si>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</si>
  <si>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</si>
  <si>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</si>
  <si>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</si>
  <si>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</si>
  <si>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</si>
  <si>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</si>
  <si>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</si>
  <si>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</si>
  <si>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</si>
  <si>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</si>
  <si>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</si>
  <si>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</si>
  <si>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</si>
  <si>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</si>
  <si>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</si>
  <si>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</si>
  <si>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</si>
  <si>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</si>
  <si>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</si>
  <si>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</si>
  <si>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</si>
  <si>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</si>
  <si>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</si>
  <si>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</si>
  <si>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</si>
  <si>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</si>
  <si>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</si>
  <si>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</si>
  <si>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</si>
  <si>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</si>
  <si>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</si>
  <si>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</si>
  <si>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</si>
  <si>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</si>
  <si>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</si>
  <si>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</si>
  <si>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</si>
  <si>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</si>
  <si>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</si>
  <si>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</si>
  <si>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</si>
  <si>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</si>
  <si>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</si>
  <si>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</si>
  <si>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</si>
  <si>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</si>
  <si>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</si>
  <si>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</si>
  <si>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</si>
  <si>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</si>
  <si>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</si>
  <si>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</si>
  <si>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</si>
  <si>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</si>
  <si>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</si>
  <si>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</si>
  <si>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</si>
  <si>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</si>
  <si>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</si>
  <si>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</si>
  <si>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</si>
  <si>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</si>
  <si>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</si>
  <si>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</si>
  <si>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</si>
  <si>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</si>
  <si>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</si>
  <si>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</si>
  <si>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</si>
  <si>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</si>
  <si>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</si>
  <si>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</si>
  <si>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</si>
  <si>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</si>
  <si>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</si>
  <si>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</si>
  <si>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</si>
  <si>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</si>
  <si>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</si>
  <si>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</si>
  <si>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</si>
  <si>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</si>
  <si>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</si>
  <si>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</si>
  <si>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</si>
  <si>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</si>
  <si>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</si>
  <si>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</si>
  <si>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</si>
  <si>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</si>
  <si>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</si>
  <si>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</si>
  <si>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</si>
  <si>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</si>
  <si>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</si>
  <si>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</si>
  <si>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</si>
  <si>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</si>
  <si>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</si>
  <si>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</si>
  <si>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</si>
  <si>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</si>
  <si>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</si>
  <si>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</si>
  <si>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</si>
  <si>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</si>
  <si>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</si>
  <si>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</si>
  <si>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</si>
  <si>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</si>
  <si>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</si>
  <si>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</si>
  <si>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</si>
  <si>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</si>
  <si>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</si>
  <si>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</si>
  <si>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</si>
  <si>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</si>
  <si>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</si>
  <si>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</si>
  <si>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</si>
  <si>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</si>
  <si>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</si>
  <si>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</si>
  <si>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</si>
  <si>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</si>
  <si>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</si>
  <si>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</si>
  <si>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</si>
  <si>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</si>
  <si>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</si>
  <si>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</si>
  <si>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</si>
  <si>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</si>
  <si>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</si>
  <si>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</si>
  <si>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</si>
  <si>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</si>
  <si>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</si>
  <si>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</si>
  <si>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</si>
  <si>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</si>
  <si>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</si>
  <si>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</si>
  <si>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</si>
  <si>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</si>
  <si>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</si>
  <si>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</si>
  <si>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</si>
  <si>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</si>
  <si>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</si>
  <si>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</si>
  <si>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</si>
  <si>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</si>
  <si>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</si>
  <si>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</si>
  <si>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</si>
  <si>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</si>
  <si>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</si>
  <si>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</si>
  <si>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</si>
  <si>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</si>
  <si>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</si>
  <si>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</si>
  <si>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</si>
  <si>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</si>
  <si>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</si>
  <si>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</si>
  <si>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</si>
  <si>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</si>
  <si>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</si>
  <si>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</si>
  <si>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</si>
  <si>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</si>
  <si>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</si>
  <si>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</si>
  <si>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</si>
  <si>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</si>
  <si>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</si>
  <si>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</si>
  <si>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</si>
  <si>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</si>
  <si>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</si>
  <si>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</si>
  <si>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</si>
  <si>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</si>
  <si>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</si>
  <si>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</si>
  <si>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</si>
  <si>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</si>
  <si>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</si>
  <si>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</si>
  <si>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</si>
  <si>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</si>
  <si>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</si>
  <si>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</si>
  <si>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</si>
  <si>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</si>
  <si>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</si>
  <si>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</si>
  <si>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</si>
  <si>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</si>
  <si>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</si>
  <si>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</si>
  <si>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</si>
  <si>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</si>
  <si>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</si>
  <si>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</si>
  <si>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</si>
  <si>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</si>
  <si>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</si>
  <si>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</si>
  <si>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</si>
  <si>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</si>
  <si>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</si>
  <si>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</si>
  <si>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</si>
  <si>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</si>
  <si>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</si>
  <si>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</si>
  <si>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</si>
  <si>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</si>
  <si>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</si>
  <si>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</si>
  <si>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</si>
  <si>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</si>
  <si>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</si>
  <si>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</si>
  <si>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</si>
  <si>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</si>
  <si>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</si>
  <si>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</si>
  <si>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</si>
  <si>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</si>
  <si>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</si>
  <si>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</si>
  <si>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</si>
  <si>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</si>
  <si>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</si>
  <si>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</si>
  <si>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</si>
  <si>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</si>
  <si>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</si>
  <si>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</si>
  <si>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</si>
  <si>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</si>
  <si>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</si>
  <si>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</si>
  <si>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</si>
  <si>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</si>
  <si>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</si>
  <si>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</si>
  <si>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</si>
  <si>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</si>
  <si>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</si>
  <si>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</si>
  <si>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</si>
  <si>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</si>
  <si>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</si>
  <si>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</si>
  <si>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</si>
  <si>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</si>
  <si>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</si>
  <si>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</si>
  <si>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</si>
  <si>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</si>
  <si>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</si>
  <si>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</si>
  <si>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</si>
  <si>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</si>
  <si>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</si>
  <si>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</si>
  <si>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</si>
  <si>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</si>
  <si>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</si>
  <si>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</si>
  <si>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</si>
  <si>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</si>
  <si>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</si>
  <si>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</si>
  <si>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</si>
  <si>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</si>
  <si>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</si>
  <si>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</si>
  <si>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</si>
  <si>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</si>
  <si>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</si>
  <si>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</si>
  <si>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</si>
  <si>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</si>
  <si>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</si>
  <si>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</si>
  <si>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</si>
  <si>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</si>
  <si>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</si>
  <si>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</si>
  <si>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</si>
  <si>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</si>
  <si>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</si>
  <si>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</si>
  <si>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</si>
  <si>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</si>
  <si>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</si>
  <si>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</si>
  <si>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</si>
  <si>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</si>
  <si>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</si>
  <si>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</si>
  <si>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</si>
  <si>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</si>
  <si>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</si>
  <si>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</si>
  <si>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</si>
  <si>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</si>
  <si>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</si>
  <si>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</si>
  <si>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</si>
  <si>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</si>
  <si>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</si>
  <si>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</si>
  <si>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</si>
  <si>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</si>
  <si>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</si>
  <si>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</si>
  <si>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</si>
  <si>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</si>
  <si>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</si>
  <si>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</si>
  <si>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</si>
  <si>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</si>
  <si>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</si>
  <si>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</si>
  <si>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</si>
  <si>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</si>
  <si>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</si>
  <si>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</si>
  <si>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</si>
  <si>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</si>
  <si>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</si>
  <si>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</si>
  <si>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</si>
  <si>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</si>
  <si>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</si>
  <si>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</si>
  <si>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</si>
  <si>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</si>
  <si>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</si>
  <si>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</si>
  <si>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</si>
  <si>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</si>
  <si>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</si>
  <si>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</si>
  <si>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</si>
  <si>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</si>
  <si>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</si>
  <si>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</si>
  <si>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</si>
  <si>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</si>
  <si>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</si>
  <si>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</si>
  <si>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</si>
  <si>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</si>
  <si>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</si>
  <si>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</si>
  <si>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</si>
  <si>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</si>
  <si>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</si>
  <si>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</si>
  <si>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</si>
  <si>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</si>
  <si>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</si>
  <si>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</si>
  <si>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</si>
  <si>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</si>
  <si>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</si>
  <si>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</si>
  <si>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</si>
  <si>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</si>
  <si>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</si>
  <si>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</si>
  <si>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</si>
  <si>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</si>
  <si>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</si>
  <si>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</si>
  <si>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</si>
  <si>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</si>
  <si>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</si>
  <si>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</si>
  <si>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</si>
  <si>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</si>
  <si>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</si>
  <si>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</si>
  <si>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</si>
  <si>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</si>
  <si>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</si>
  <si>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</si>
  <si>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</si>
  <si>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</si>
  <si>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</si>
  <si>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</si>
  <si>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</si>
  <si>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</si>
  <si>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</si>
  <si>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</si>
  <si>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</si>
  <si>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</si>
  <si>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</si>
  <si>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</si>
  <si>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</si>
  <si>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</si>
  <si>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</si>
  <si>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</si>
  <si>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</si>
  <si>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</si>
  <si>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</si>
  <si>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</si>
  <si>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</si>
  <si>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</si>
  <si>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</si>
  <si>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</si>
  <si>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</si>
  <si>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</si>
  <si>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</si>
  <si>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</si>
  <si>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</si>
  <si>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</si>
  <si>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</si>
  <si>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</si>
  <si>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</si>
  <si>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</si>
  <si>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</si>
  <si>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</si>
  <si>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Белобородова Жасмин</t>
  </si>
  <si>
    <t>Дмитриев Риналь</t>
  </si>
  <si>
    <t>Жанбурбаев Амир</t>
  </si>
  <si>
    <t>Вебер Денис</t>
  </si>
  <si>
    <t>Скабелкина Надя</t>
  </si>
  <si>
    <t>Скабелкина Вера</t>
  </si>
  <si>
    <t>Жумабай Самир</t>
  </si>
  <si>
    <t>Утесинова Милана</t>
  </si>
  <si>
    <t>Садыков Имран</t>
  </si>
  <si>
    <t>Реипель Мария</t>
  </si>
  <si>
    <t>Аминова Ева</t>
  </si>
  <si>
    <t>Ремпель Глеб</t>
  </si>
  <si>
    <t>Нурмаганбетов Саян</t>
  </si>
  <si>
    <t>Жанбурбаева Ясмина</t>
  </si>
  <si>
    <t>Кулатаева Альмира</t>
  </si>
  <si>
    <t>Белобородов Максат</t>
  </si>
  <si>
    <t>Зингерова Валерия</t>
  </si>
  <si>
    <t>Шакимов Арнур</t>
  </si>
  <si>
    <t>Ремпель Эрика</t>
  </si>
  <si>
    <t>Червинская София</t>
  </si>
  <si>
    <t>детей</t>
  </si>
  <si>
    <t>Ребенок</t>
  </si>
  <si>
    <t>ребенок</t>
  </si>
  <si>
    <t>22-23</t>
  </si>
  <si>
    <t>май</t>
  </si>
  <si>
    <t xml:space="preserve">  Учебный год: ___22-23_________                              Группа: _____________                Период: ____________       Сроки проведения:_май____________</t>
  </si>
  <si>
    <t xml:space="preserve">                                  Учебный год: 2022-2023                              Группа: _____________                Период: итоговый     Сроки проведения:май</t>
  </si>
  <si>
    <t>Жунусов Арлан</t>
  </si>
  <si>
    <t>Кабилжанов Артём</t>
  </si>
  <si>
    <t>Кулатаев Тамерлан</t>
  </si>
  <si>
    <t>Мырзалин Кайрат</t>
  </si>
  <si>
    <t>Пянчук Майя</t>
  </si>
  <si>
    <t>Скабёлкин Евгений</t>
  </si>
  <si>
    <t>Сабитов Диас</t>
  </si>
  <si>
    <t>Тверяков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</si>
</sst>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37"/>
  <sheetViews>
    <sheetView tabSelected="1" topLeftCell="A11" workbookViewId="0">
      <selection activeCell="A2" sqref="A2:R2"/>
    </sheetView>
  </sheetViews>
  <sheetFormatPr defaultRowHeight="15" x14ac:dyDescent="0.25"/>
  <cols>
    <col min="2" max="2" width="18.28515625" customWidth="1"/>
    <col min="7" max="7" width="12" customWidth="1"/>
    <col min="8" max="8" width="11.140625" customWidth="1"/>
  </cols>
  <sheetData>
    <row r="1" spans="1:227" ht="15.75" x14ac:dyDescent="0.25">
      <c r="A1" s="6" t="s">
        <v>3205</v>
      </c>
      <c r="B1" s="14" t="s">
        <v>331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46" t="s">
        <v>3234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81" t="s">
        <v>0</v>
      </c>
      <c r="B4" s="81" t="s">
        <v>332</v>
      </c>
      <c r="C4" s="83" t="s">
        <v>991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84"/>
      <c r="AM4" s="57" t="s">
        <v>993</v>
      </c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85"/>
      <c r="CC4" s="57" t="s">
        <v>993</v>
      </c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7" t="s">
        <v>996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8"/>
      <c r="EE4" s="54" t="s">
        <v>997</v>
      </c>
      <c r="EF4" s="55"/>
      <c r="EG4" s="55"/>
      <c r="EH4" s="55"/>
      <c r="EI4" s="55"/>
      <c r="EJ4" s="55"/>
      <c r="EK4" s="55"/>
      <c r="EL4" s="55"/>
      <c r="EM4" s="56"/>
      <c r="EN4" s="57" t="s">
        <v>997</v>
      </c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48" t="s">
        <v>999</v>
      </c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</row>
    <row r="5" spans="1:227" ht="15" customHeight="1" x14ac:dyDescent="0.25">
      <c r="A5" s="81"/>
      <c r="B5" s="81"/>
      <c r="C5" s="75" t="s">
        <v>992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3" t="s">
        <v>994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4"/>
      <c r="CC5" s="50" t="s">
        <v>995</v>
      </c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70"/>
      <c r="DA5" s="61" t="s">
        <v>48</v>
      </c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2"/>
      <c r="EE5" s="51" t="s">
        <v>998</v>
      </c>
      <c r="EF5" s="52"/>
      <c r="EG5" s="52"/>
      <c r="EH5" s="52"/>
      <c r="EI5" s="52"/>
      <c r="EJ5" s="52"/>
      <c r="EK5" s="52"/>
      <c r="EL5" s="52"/>
      <c r="EM5" s="53"/>
      <c r="EN5" s="51" t="s">
        <v>59</v>
      </c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0" t="s">
        <v>1000</v>
      </c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</row>
    <row r="6" spans="1:227" ht="10.15" hidden="1" customHeight="1" x14ac:dyDescent="0.25">
      <c r="A6" s="81"/>
      <c r="B6" s="81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1"/>
      <c r="DA6" s="20"/>
      <c r="DB6" s="20"/>
      <c r="DC6" s="20"/>
      <c r="DD6" s="20"/>
      <c r="DE6" s="20"/>
      <c r="DF6" s="20"/>
      <c r="DG6" s="20"/>
      <c r="DH6" s="20"/>
      <c r="DI6" s="20"/>
      <c r="DJ6" s="2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1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81"/>
      <c r="B7" s="81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1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1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81"/>
      <c r="B8" s="81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1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1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81"/>
      <c r="B9" s="81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1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1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81"/>
      <c r="B10" s="81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1"/>
      <c r="DA10" s="4"/>
      <c r="DB10" s="4"/>
      <c r="DC10" s="4"/>
      <c r="DD10" s="4"/>
      <c r="DE10" s="4"/>
      <c r="DF10" s="4"/>
      <c r="DG10" s="4"/>
      <c r="DH10" s="4"/>
      <c r="DI10" s="4"/>
      <c r="DJ10" s="2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1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81"/>
      <c r="B11" s="81"/>
      <c r="C11" s="76" t="s">
        <v>14</v>
      </c>
      <c r="D11" s="60" t="s">
        <v>2</v>
      </c>
      <c r="E11" s="60" t="s">
        <v>3</v>
      </c>
      <c r="F11" s="60" t="s">
        <v>22</v>
      </c>
      <c r="G11" s="60" t="s">
        <v>4</v>
      </c>
      <c r="H11" s="60" t="s">
        <v>5</v>
      </c>
      <c r="I11" s="60" t="s">
        <v>15</v>
      </c>
      <c r="J11" s="60" t="s">
        <v>6</v>
      </c>
      <c r="K11" s="60" t="s">
        <v>7</v>
      </c>
      <c r="L11" s="60" t="s">
        <v>23</v>
      </c>
      <c r="M11" s="60" t="s">
        <v>6</v>
      </c>
      <c r="N11" s="60" t="s">
        <v>7</v>
      </c>
      <c r="O11" s="60" t="s">
        <v>16</v>
      </c>
      <c r="P11" s="60" t="s">
        <v>8</v>
      </c>
      <c r="Q11" s="60" t="s">
        <v>1</v>
      </c>
      <c r="R11" s="60" t="s">
        <v>17</v>
      </c>
      <c r="S11" s="60" t="s">
        <v>3</v>
      </c>
      <c r="T11" s="60" t="s">
        <v>9</v>
      </c>
      <c r="U11" s="60" t="s">
        <v>24</v>
      </c>
      <c r="V11" s="60" t="s">
        <v>3</v>
      </c>
      <c r="W11" s="60" t="s">
        <v>9</v>
      </c>
      <c r="X11" s="69" t="s">
        <v>18</v>
      </c>
      <c r="Y11" s="75" t="s">
        <v>7</v>
      </c>
      <c r="Z11" s="76" t="s">
        <v>10</v>
      </c>
      <c r="AA11" s="60" t="s">
        <v>19</v>
      </c>
      <c r="AB11" s="60" t="s">
        <v>11</v>
      </c>
      <c r="AC11" s="60" t="s">
        <v>12</v>
      </c>
      <c r="AD11" s="60" t="s">
        <v>20</v>
      </c>
      <c r="AE11" s="60" t="s">
        <v>1</v>
      </c>
      <c r="AF11" s="60" t="s">
        <v>2</v>
      </c>
      <c r="AG11" s="60" t="s">
        <v>21</v>
      </c>
      <c r="AH11" s="60" t="s">
        <v>9</v>
      </c>
      <c r="AI11" s="60" t="s">
        <v>4</v>
      </c>
      <c r="AJ11" s="60" t="s">
        <v>25</v>
      </c>
      <c r="AK11" s="60" t="s">
        <v>13</v>
      </c>
      <c r="AL11" s="60" t="s">
        <v>6</v>
      </c>
      <c r="AM11" s="60" t="s">
        <v>26</v>
      </c>
      <c r="AN11" s="60"/>
      <c r="AO11" s="60"/>
      <c r="AP11" s="69" t="s">
        <v>27</v>
      </c>
      <c r="AQ11" s="75"/>
      <c r="AR11" s="76"/>
      <c r="AS11" s="69" t="s">
        <v>28</v>
      </c>
      <c r="AT11" s="75"/>
      <c r="AU11" s="76"/>
      <c r="AV11" s="60" t="s">
        <v>29</v>
      </c>
      <c r="AW11" s="60"/>
      <c r="AX11" s="60"/>
      <c r="AY11" s="60" t="s">
        <v>30</v>
      </c>
      <c r="AZ11" s="60"/>
      <c r="BA11" s="60"/>
      <c r="BB11" s="60" t="s">
        <v>31</v>
      </c>
      <c r="BC11" s="60"/>
      <c r="BD11" s="60"/>
      <c r="BE11" s="49" t="s">
        <v>32</v>
      </c>
      <c r="BF11" s="49"/>
      <c r="BG11" s="49"/>
      <c r="BH11" s="60" t="s">
        <v>33</v>
      </c>
      <c r="BI11" s="60"/>
      <c r="BJ11" s="60"/>
      <c r="BK11" s="60" t="s">
        <v>34</v>
      </c>
      <c r="BL11" s="60"/>
      <c r="BM11" s="60"/>
      <c r="BN11" s="60" t="s">
        <v>35</v>
      </c>
      <c r="BO11" s="60"/>
      <c r="BP11" s="60"/>
      <c r="BQ11" s="60" t="s">
        <v>36</v>
      </c>
      <c r="BR11" s="60"/>
      <c r="BS11" s="60"/>
      <c r="BT11" s="60" t="s">
        <v>37</v>
      </c>
      <c r="BU11" s="60"/>
      <c r="BV11" s="60"/>
      <c r="BW11" s="71" t="s">
        <v>38</v>
      </c>
      <c r="BX11" s="71"/>
      <c r="BY11" s="71"/>
      <c r="BZ11" s="71" t="s">
        <v>39</v>
      </c>
      <c r="CA11" s="71"/>
      <c r="CB11" s="72"/>
      <c r="CC11" s="60" t="s">
        <v>40</v>
      </c>
      <c r="CD11" s="60"/>
      <c r="CE11" s="60"/>
      <c r="CF11" s="60" t="s">
        <v>41</v>
      </c>
      <c r="CG11" s="60"/>
      <c r="CH11" s="60"/>
      <c r="CI11" s="49" t="s">
        <v>42</v>
      </c>
      <c r="CJ11" s="49"/>
      <c r="CK11" s="49"/>
      <c r="CL11" s="60" t="s">
        <v>43</v>
      </c>
      <c r="CM11" s="60"/>
      <c r="CN11" s="60"/>
      <c r="CO11" s="60" t="s">
        <v>44</v>
      </c>
      <c r="CP11" s="60"/>
      <c r="CQ11" s="60"/>
      <c r="CR11" s="60" t="s">
        <v>45</v>
      </c>
      <c r="CS11" s="60"/>
      <c r="CT11" s="60"/>
      <c r="CU11" s="60" t="s">
        <v>46</v>
      </c>
      <c r="CV11" s="60"/>
      <c r="CW11" s="60"/>
      <c r="CX11" s="60" t="s">
        <v>47</v>
      </c>
      <c r="CY11" s="60"/>
      <c r="CZ11" s="69"/>
      <c r="DA11" s="59" t="s">
        <v>334</v>
      </c>
      <c r="DB11" s="63"/>
      <c r="DC11" s="64"/>
      <c r="DD11" s="59" t="s">
        <v>335</v>
      </c>
      <c r="DE11" s="63"/>
      <c r="DF11" s="64"/>
      <c r="DG11" s="59" t="s">
        <v>336</v>
      </c>
      <c r="DH11" s="63"/>
      <c r="DI11" s="64"/>
      <c r="DJ11" s="49" t="s">
        <v>337</v>
      </c>
      <c r="DK11" s="49"/>
      <c r="DL11" s="49"/>
      <c r="DM11" s="49" t="s">
        <v>338</v>
      </c>
      <c r="DN11" s="49"/>
      <c r="DO11" s="49"/>
      <c r="DP11" s="49" t="s">
        <v>339</v>
      </c>
      <c r="DQ11" s="49"/>
      <c r="DR11" s="49"/>
      <c r="DS11" s="49" t="s">
        <v>340</v>
      </c>
      <c r="DT11" s="49"/>
      <c r="DU11" s="49"/>
      <c r="DV11" s="49" t="s">
        <v>341</v>
      </c>
      <c r="DW11" s="49"/>
      <c r="DX11" s="49"/>
      <c r="DY11" s="49" t="s">
        <v>342</v>
      </c>
      <c r="DZ11" s="49"/>
      <c r="EA11" s="49"/>
      <c r="EB11" s="59" t="s">
        <v>343</v>
      </c>
      <c r="EC11" s="63"/>
      <c r="ED11" s="63"/>
      <c r="EE11" s="49" t="s">
        <v>49</v>
      </c>
      <c r="EF11" s="49"/>
      <c r="EG11" s="49"/>
      <c r="EH11" s="49" t="s">
        <v>50</v>
      </c>
      <c r="EI11" s="49"/>
      <c r="EJ11" s="49"/>
      <c r="EK11" s="49" t="s">
        <v>51</v>
      </c>
      <c r="EL11" s="49"/>
      <c r="EM11" s="49"/>
      <c r="EN11" s="49" t="s">
        <v>52</v>
      </c>
      <c r="EO11" s="49"/>
      <c r="EP11" s="49"/>
      <c r="EQ11" s="49" t="s">
        <v>53</v>
      </c>
      <c r="ER11" s="49"/>
      <c r="ES11" s="49"/>
      <c r="ET11" s="49" t="s">
        <v>54</v>
      </c>
      <c r="EU11" s="49"/>
      <c r="EV11" s="49"/>
      <c r="EW11" s="49" t="s">
        <v>55</v>
      </c>
      <c r="EX11" s="49"/>
      <c r="EY11" s="49"/>
      <c r="EZ11" s="49" t="s">
        <v>56</v>
      </c>
      <c r="FA11" s="49"/>
      <c r="FB11" s="49"/>
      <c r="FC11" s="49" t="s">
        <v>57</v>
      </c>
      <c r="FD11" s="49"/>
      <c r="FE11" s="49"/>
      <c r="FF11" s="49" t="s">
        <v>58</v>
      </c>
      <c r="FG11" s="49"/>
      <c r="FH11" s="49"/>
      <c r="FI11" s="49" t="s">
        <v>344</v>
      </c>
      <c r="FJ11" s="49"/>
      <c r="FK11" s="49"/>
      <c r="FL11" s="49" t="s">
        <v>345</v>
      </c>
      <c r="FM11" s="49"/>
      <c r="FN11" s="49"/>
      <c r="FO11" s="49" t="s">
        <v>346</v>
      </c>
      <c r="FP11" s="49"/>
      <c r="FQ11" s="49"/>
      <c r="FR11" s="49" t="s">
        <v>347</v>
      </c>
      <c r="FS11" s="49"/>
      <c r="FT11" s="59"/>
      <c r="FU11" s="49" t="s">
        <v>348</v>
      </c>
      <c r="FV11" s="49"/>
      <c r="FW11" s="49"/>
      <c r="FX11" s="49" t="s">
        <v>349</v>
      </c>
      <c r="FY11" s="49"/>
      <c r="FZ11" s="49"/>
      <c r="GA11" s="49" t="s">
        <v>350</v>
      </c>
      <c r="GB11" s="49"/>
      <c r="GC11" s="49"/>
      <c r="GD11" s="49" t="s">
        <v>351</v>
      </c>
      <c r="GE11" s="49"/>
      <c r="GF11" s="49"/>
      <c r="GG11" s="49" t="s">
        <v>352</v>
      </c>
      <c r="GH11" s="49"/>
      <c r="GI11" s="49"/>
      <c r="GJ11" s="49" t="s">
        <v>353</v>
      </c>
      <c r="GK11" s="49"/>
      <c r="GL11" s="49"/>
      <c r="GM11" s="49" t="s">
        <v>354</v>
      </c>
      <c r="GN11" s="49"/>
      <c r="GO11" s="49"/>
      <c r="GP11" s="49" t="s">
        <v>355</v>
      </c>
      <c r="GQ11" s="49"/>
      <c r="GR11" s="49"/>
      <c r="GS11" s="49" t="s">
        <v>356</v>
      </c>
      <c r="GT11" s="49"/>
      <c r="GU11" s="49"/>
      <c r="GV11" s="49" t="s">
        <v>357</v>
      </c>
      <c r="GW11" s="49"/>
      <c r="GX11" s="49"/>
      <c r="GY11" s="49" t="s">
        <v>358</v>
      </c>
      <c r="GZ11" s="49"/>
      <c r="HA11" s="49"/>
      <c r="HB11" s="49" t="s">
        <v>359</v>
      </c>
      <c r="HC11" s="49"/>
      <c r="HD11" s="49"/>
      <c r="HE11" s="49" t="s">
        <v>360</v>
      </c>
      <c r="HF11" s="49"/>
      <c r="HG11" s="49"/>
      <c r="HH11" s="49" t="s">
        <v>361</v>
      </c>
      <c r="HI11" s="49"/>
      <c r="HJ11" s="49"/>
      <c r="HK11" s="49" t="s">
        <v>362</v>
      </c>
      <c r="HL11" s="49"/>
      <c r="HM11" s="49"/>
      <c r="HN11" s="49" t="s">
        <v>363</v>
      </c>
      <c r="HO11" s="49"/>
      <c r="HP11" s="49"/>
      <c r="HQ11" s="49" t="s">
        <v>364</v>
      </c>
      <c r="HR11" s="49"/>
      <c r="HS11" s="49"/>
    </row>
    <row r="12" spans="1:227" ht="156" customHeight="1" x14ac:dyDescent="0.25">
      <c r="A12" s="81"/>
      <c r="B12" s="82"/>
      <c r="C12" s="65" t="s">
        <v>365</v>
      </c>
      <c r="D12" s="65"/>
      <c r="E12" s="65"/>
      <c r="F12" s="65" t="s">
        <v>369</v>
      </c>
      <c r="G12" s="65"/>
      <c r="H12" s="65"/>
      <c r="I12" s="65" t="s">
        <v>373</v>
      </c>
      <c r="J12" s="65"/>
      <c r="K12" s="65"/>
      <c r="L12" s="47" t="s">
        <v>377</v>
      </c>
      <c r="M12" s="47"/>
      <c r="N12" s="47"/>
      <c r="O12" s="47" t="s">
        <v>381</v>
      </c>
      <c r="P12" s="47"/>
      <c r="Q12" s="47"/>
      <c r="R12" s="47" t="s">
        <v>384</v>
      </c>
      <c r="S12" s="47"/>
      <c r="T12" s="47"/>
      <c r="U12" s="47" t="s">
        <v>388</v>
      </c>
      <c r="V12" s="47"/>
      <c r="W12" s="47"/>
      <c r="X12" s="47" t="s">
        <v>389</v>
      </c>
      <c r="Y12" s="47"/>
      <c r="Z12" s="47"/>
      <c r="AA12" s="47" t="s">
        <v>392</v>
      </c>
      <c r="AB12" s="47"/>
      <c r="AC12" s="47"/>
      <c r="AD12" s="47" t="s">
        <v>396</v>
      </c>
      <c r="AE12" s="47"/>
      <c r="AF12" s="47"/>
      <c r="AG12" s="47" t="s">
        <v>400</v>
      </c>
      <c r="AH12" s="47"/>
      <c r="AI12" s="47"/>
      <c r="AJ12" s="47" t="s">
        <v>404</v>
      </c>
      <c r="AK12" s="47"/>
      <c r="AL12" s="47"/>
      <c r="AM12" s="47" t="s">
        <v>408</v>
      </c>
      <c r="AN12" s="47"/>
      <c r="AO12" s="47"/>
      <c r="AP12" s="47" t="s">
        <v>412</v>
      </c>
      <c r="AQ12" s="47"/>
      <c r="AR12" s="47"/>
      <c r="AS12" s="47" t="s">
        <v>416</v>
      </c>
      <c r="AT12" s="47"/>
      <c r="AU12" s="47"/>
      <c r="AV12" s="47" t="s">
        <v>989</v>
      </c>
      <c r="AW12" s="47"/>
      <c r="AX12" s="47"/>
      <c r="AY12" s="47" t="s">
        <v>422</v>
      </c>
      <c r="AZ12" s="47"/>
      <c r="BA12" s="47"/>
      <c r="BB12" s="47" t="s">
        <v>426</v>
      </c>
      <c r="BC12" s="47"/>
      <c r="BD12" s="47"/>
      <c r="BE12" s="47" t="s">
        <v>430</v>
      </c>
      <c r="BF12" s="47"/>
      <c r="BG12" s="47"/>
      <c r="BH12" s="47" t="s">
        <v>434</v>
      </c>
      <c r="BI12" s="47"/>
      <c r="BJ12" s="47"/>
      <c r="BK12" s="47" t="s">
        <v>438</v>
      </c>
      <c r="BL12" s="47"/>
      <c r="BM12" s="47"/>
      <c r="BN12" s="47" t="s">
        <v>442</v>
      </c>
      <c r="BO12" s="47"/>
      <c r="BP12" s="47"/>
      <c r="BQ12" s="47" t="s">
        <v>446</v>
      </c>
      <c r="BR12" s="47"/>
      <c r="BS12" s="47"/>
      <c r="BT12" s="47" t="s">
        <v>450</v>
      </c>
      <c r="BU12" s="47"/>
      <c r="BV12" s="47"/>
      <c r="BW12" s="47" t="s">
        <v>454</v>
      </c>
      <c r="BX12" s="47"/>
      <c r="BY12" s="47"/>
      <c r="BZ12" s="47" t="s">
        <v>458</v>
      </c>
      <c r="CA12" s="47"/>
      <c r="CB12" s="47"/>
      <c r="CC12" s="47" t="s">
        <v>462</v>
      </c>
      <c r="CD12" s="47"/>
      <c r="CE12" s="47"/>
      <c r="CF12" s="47" t="s">
        <v>466</v>
      </c>
      <c r="CG12" s="47"/>
      <c r="CH12" s="47"/>
      <c r="CI12" s="47" t="s">
        <v>470</v>
      </c>
      <c r="CJ12" s="47"/>
      <c r="CK12" s="47"/>
      <c r="CL12" s="47" t="s">
        <v>474</v>
      </c>
      <c r="CM12" s="47"/>
      <c r="CN12" s="47"/>
      <c r="CO12" s="47" t="s">
        <v>478</v>
      </c>
      <c r="CP12" s="47"/>
      <c r="CQ12" s="47"/>
      <c r="CR12" s="47" t="s">
        <v>482</v>
      </c>
      <c r="CS12" s="47"/>
      <c r="CT12" s="47"/>
      <c r="CU12" s="47" t="s">
        <v>485</v>
      </c>
      <c r="CV12" s="47"/>
      <c r="CW12" s="47"/>
      <c r="CX12" s="47" t="s">
        <v>489</v>
      </c>
      <c r="CY12" s="47"/>
      <c r="CZ12" s="47"/>
      <c r="DA12" s="47" t="s">
        <v>493</v>
      </c>
      <c r="DB12" s="47"/>
      <c r="DC12" s="47"/>
      <c r="DD12" s="47" t="s">
        <v>497</v>
      </c>
      <c r="DE12" s="47"/>
      <c r="DF12" s="47"/>
      <c r="DG12" s="47" t="s">
        <v>501</v>
      </c>
      <c r="DH12" s="47"/>
      <c r="DI12" s="47"/>
      <c r="DJ12" s="47" t="s">
        <v>505</v>
      </c>
      <c r="DK12" s="47"/>
      <c r="DL12" s="47"/>
      <c r="DM12" s="65" t="s">
        <v>509</v>
      </c>
      <c r="DN12" s="65"/>
      <c r="DO12" s="65"/>
      <c r="DP12" s="65" t="s">
        <v>513</v>
      </c>
      <c r="DQ12" s="65"/>
      <c r="DR12" s="65"/>
      <c r="DS12" s="47" t="s">
        <v>517</v>
      </c>
      <c r="DT12" s="47"/>
      <c r="DU12" s="47"/>
      <c r="DV12" s="47" t="s">
        <v>521</v>
      </c>
      <c r="DW12" s="47"/>
      <c r="DX12" s="47"/>
      <c r="DY12" s="47" t="s">
        <v>524</v>
      </c>
      <c r="DZ12" s="47"/>
      <c r="EA12" s="47"/>
      <c r="EB12" s="47" t="s">
        <v>528</v>
      </c>
      <c r="EC12" s="47"/>
      <c r="ED12" s="47"/>
      <c r="EE12" s="47" t="s">
        <v>990</v>
      </c>
      <c r="EF12" s="47"/>
      <c r="EG12" s="47"/>
      <c r="EH12" s="47" t="s">
        <v>535</v>
      </c>
      <c r="EI12" s="47"/>
      <c r="EJ12" s="47"/>
      <c r="EK12" s="47" t="s">
        <v>539</v>
      </c>
      <c r="EL12" s="47"/>
      <c r="EM12" s="47"/>
      <c r="EN12" s="47" t="s">
        <v>543</v>
      </c>
      <c r="EO12" s="47"/>
      <c r="EP12" s="47"/>
      <c r="EQ12" s="47" t="s">
        <v>547</v>
      </c>
      <c r="ER12" s="47"/>
      <c r="ES12" s="47"/>
      <c r="ET12" s="47" t="s">
        <v>551</v>
      </c>
      <c r="EU12" s="47"/>
      <c r="EV12" s="47"/>
      <c r="EW12" s="47" t="s">
        <v>555</v>
      </c>
      <c r="EX12" s="47"/>
      <c r="EY12" s="47"/>
      <c r="EZ12" s="47" t="s">
        <v>557</v>
      </c>
      <c r="FA12" s="47"/>
      <c r="FB12" s="47"/>
      <c r="FC12" s="47" t="s">
        <v>559</v>
      </c>
      <c r="FD12" s="47"/>
      <c r="FE12" s="47"/>
      <c r="FF12" s="47" t="s">
        <v>563</v>
      </c>
      <c r="FG12" s="47"/>
      <c r="FH12" s="47"/>
      <c r="FI12" s="47" t="s">
        <v>566</v>
      </c>
      <c r="FJ12" s="47"/>
      <c r="FK12" s="47"/>
      <c r="FL12" s="47" t="s">
        <v>569</v>
      </c>
      <c r="FM12" s="47"/>
      <c r="FN12" s="47"/>
      <c r="FO12" s="47" t="s">
        <v>572</v>
      </c>
      <c r="FP12" s="47"/>
      <c r="FQ12" s="47"/>
      <c r="FR12" s="47" t="s">
        <v>576</v>
      </c>
      <c r="FS12" s="47"/>
      <c r="FT12" s="47"/>
      <c r="FU12" s="47" t="s">
        <v>580</v>
      </c>
      <c r="FV12" s="47"/>
      <c r="FW12" s="47"/>
      <c r="FX12" s="47" t="s">
        <v>584</v>
      </c>
      <c r="FY12" s="47"/>
      <c r="FZ12" s="47"/>
      <c r="GA12" s="47" t="s">
        <v>588</v>
      </c>
      <c r="GB12" s="47"/>
      <c r="GC12" s="47"/>
      <c r="GD12" s="47" t="s">
        <v>591</v>
      </c>
      <c r="GE12" s="47"/>
      <c r="GF12" s="47"/>
      <c r="GG12" s="47" t="s">
        <v>594</v>
      </c>
      <c r="GH12" s="47"/>
      <c r="GI12" s="47"/>
      <c r="GJ12" s="47" t="s">
        <v>596</v>
      </c>
      <c r="GK12" s="47"/>
      <c r="GL12" s="47"/>
      <c r="GM12" s="47" t="s">
        <v>600</v>
      </c>
      <c r="GN12" s="47"/>
      <c r="GO12" s="47"/>
      <c r="GP12" s="47" t="s">
        <v>601</v>
      </c>
      <c r="GQ12" s="47"/>
      <c r="GR12" s="47"/>
      <c r="GS12" s="47" t="s">
        <v>605</v>
      </c>
      <c r="GT12" s="47"/>
      <c r="GU12" s="47"/>
      <c r="GV12" s="47" t="s">
        <v>607</v>
      </c>
      <c r="GW12" s="47"/>
      <c r="GX12" s="47"/>
      <c r="GY12" s="47" t="s">
        <v>611</v>
      </c>
      <c r="GZ12" s="47"/>
      <c r="HA12" s="47"/>
      <c r="HB12" s="47" t="s">
        <v>615</v>
      </c>
      <c r="HC12" s="47"/>
      <c r="HD12" s="47"/>
      <c r="HE12" s="47" t="s">
        <v>619</v>
      </c>
      <c r="HF12" s="47"/>
      <c r="HG12" s="47"/>
      <c r="HH12" s="47" t="s">
        <v>623</v>
      </c>
      <c r="HI12" s="47"/>
      <c r="HJ12" s="47"/>
      <c r="HK12" s="47" t="s">
        <v>627</v>
      </c>
      <c r="HL12" s="47"/>
      <c r="HM12" s="47"/>
      <c r="HN12" s="47" t="s">
        <v>630</v>
      </c>
      <c r="HO12" s="47"/>
      <c r="HP12" s="47"/>
      <c r="HQ12" s="47" t="s">
        <v>634</v>
      </c>
      <c r="HR12" s="47"/>
      <c r="HS12" s="47"/>
    </row>
    <row r="13" spans="1:227" ht="124.5" customHeight="1" x14ac:dyDescent="0.25">
      <c r="A13" s="81"/>
      <c r="B13" s="82"/>
      <c r="C13" s="41" t="s">
        <v>366</v>
      </c>
      <c r="D13" s="41" t="s">
        <v>367</v>
      </c>
      <c r="E13" s="41" t="s">
        <v>368</v>
      </c>
      <c r="F13" s="41" t="s">
        <v>370</v>
      </c>
      <c r="G13" s="41" t="s">
        <v>371</v>
      </c>
      <c r="H13" s="41" t="s">
        <v>372</v>
      </c>
      <c r="I13" s="41" t="s">
        <v>374</v>
      </c>
      <c r="J13" s="41" t="s">
        <v>375</v>
      </c>
      <c r="K13" s="41" t="s">
        <v>376</v>
      </c>
      <c r="L13" s="34" t="s">
        <v>378</v>
      </c>
      <c r="M13" s="34" t="s">
        <v>379</v>
      </c>
      <c r="N13" s="34" t="s">
        <v>380</v>
      </c>
      <c r="O13" s="34" t="s">
        <v>382</v>
      </c>
      <c r="P13" s="34" t="s">
        <v>379</v>
      </c>
      <c r="Q13" s="34" t="s">
        <v>383</v>
      </c>
      <c r="R13" s="34" t="s">
        <v>385</v>
      </c>
      <c r="S13" s="34" t="s">
        <v>386</v>
      </c>
      <c r="T13" s="34" t="s">
        <v>387</v>
      </c>
      <c r="U13" s="34" t="s">
        <v>382</v>
      </c>
      <c r="V13" s="34" t="s">
        <v>379</v>
      </c>
      <c r="W13" s="34" t="s">
        <v>380</v>
      </c>
      <c r="X13" s="34" t="s">
        <v>390</v>
      </c>
      <c r="Y13" s="34" t="s">
        <v>391</v>
      </c>
      <c r="Z13" s="34" t="s">
        <v>387</v>
      </c>
      <c r="AA13" s="34" t="s">
        <v>393</v>
      </c>
      <c r="AB13" s="34" t="s">
        <v>394</v>
      </c>
      <c r="AC13" s="34" t="s">
        <v>395</v>
      </c>
      <c r="AD13" s="34" t="s">
        <v>397</v>
      </c>
      <c r="AE13" s="34" t="s">
        <v>398</v>
      </c>
      <c r="AF13" s="34" t="s">
        <v>399</v>
      </c>
      <c r="AG13" s="34" t="s">
        <v>401</v>
      </c>
      <c r="AH13" s="34" t="s">
        <v>402</v>
      </c>
      <c r="AI13" s="34" t="s">
        <v>403</v>
      </c>
      <c r="AJ13" s="34" t="s">
        <v>405</v>
      </c>
      <c r="AK13" s="34" t="s">
        <v>406</v>
      </c>
      <c r="AL13" s="34" t="s">
        <v>407</v>
      </c>
      <c r="AM13" s="34" t="s">
        <v>409</v>
      </c>
      <c r="AN13" s="34" t="s">
        <v>410</v>
      </c>
      <c r="AO13" s="34" t="s">
        <v>411</v>
      </c>
      <c r="AP13" s="34" t="s">
        <v>413</v>
      </c>
      <c r="AQ13" s="34" t="s">
        <v>414</v>
      </c>
      <c r="AR13" s="34" t="s">
        <v>415</v>
      </c>
      <c r="AS13" s="34" t="s">
        <v>417</v>
      </c>
      <c r="AT13" s="34" t="s">
        <v>418</v>
      </c>
      <c r="AU13" s="34" t="s">
        <v>419</v>
      </c>
      <c r="AV13" s="34" t="s">
        <v>420</v>
      </c>
      <c r="AW13" s="34" t="s">
        <v>421</v>
      </c>
      <c r="AX13" s="34" t="s">
        <v>403</v>
      </c>
      <c r="AY13" s="34" t="s">
        <v>423</v>
      </c>
      <c r="AZ13" s="34" t="s">
        <v>424</v>
      </c>
      <c r="BA13" s="34" t="s">
        <v>425</v>
      </c>
      <c r="BB13" s="34" t="s">
        <v>427</v>
      </c>
      <c r="BC13" s="34" t="s">
        <v>428</v>
      </c>
      <c r="BD13" s="34" t="s">
        <v>429</v>
      </c>
      <c r="BE13" s="34" t="s">
        <v>431</v>
      </c>
      <c r="BF13" s="34" t="s">
        <v>432</v>
      </c>
      <c r="BG13" s="34" t="s">
        <v>433</v>
      </c>
      <c r="BH13" s="34" t="s">
        <v>435</v>
      </c>
      <c r="BI13" s="34" t="s">
        <v>436</v>
      </c>
      <c r="BJ13" s="34" t="s">
        <v>437</v>
      </c>
      <c r="BK13" s="34" t="s">
        <v>439</v>
      </c>
      <c r="BL13" s="34" t="s">
        <v>440</v>
      </c>
      <c r="BM13" s="34" t="s">
        <v>441</v>
      </c>
      <c r="BN13" s="34" t="s">
        <v>443</v>
      </c>
      <c r="BO13" s="34" t="s">
        <v>444</v>
      </c>
      <c r="BP13" s="34" t="s">
        <v>445</v>
      </c>
      <c r="BQ13" s="34" t="s">
        <v>447</v>
      </c>
      <c r="BR13" s="34" t="s">
        <v>448</v>
      </c>
      <c r="BS13" s="34" t="s">
        <v>449</v>
      </c>
      <c r="BT13" s="34" t="s">
        <v>451</v>
      </c>
      <c r="BU13" s="34" t="s">
        <v>452</v>
      </c>
      <c r="BV13" s="34" t="s">
        <v>453</v>
      </c>
      <c r="BW13" s="34" t="s">
        <v>455</v>
      </c>
      <c r="BX13" s="34" t="s">
        <v>456</v>
      </c>
      <c r="BY13" s="34" t="s">
        <v>457</v>
      </c>
      <c r="BZ13" s="34" t="s">
        <v>459</v>
      </c>
      <c r="CA13" s="34" t="s">
        <v>460</v>
      </c>
      <c r="CB13" s="34" t="s">
        <v>461</v>
      </c>
      <c r="CC13" s="34" t="s">
        <v>463</v>
      </c>
      <c r="CD13" s="34" t="s">
        <v>464</v>
      </c>
      <c r="CE13" s="34" t="s">
        <v>465</v>
      </c>
      <c r="CF13" s="34" t="s">
        <v>467</v>
      </c>
      <c r="CG13" s="34" t="s">
        <v>468</v>
      </c>
      <c r="CH13" s="34" t="s">
        <v>469</v>
      </c>
      <c r="CI13" s="34" t="s">
        <v>471</v>
      </c>
      <c r="CJ13" s="34" t="s">
        <v>472</v>
      </c>
      <c r="CK13" s="34" t="s">
        <v>473</v>
      </c>
      <c r="CL13" s="34" t="s">
        <v>475</v>
      </c>
      <c r="CM13" s="34" t="s">
        <v>476</v>
      </c>
      <c r="CN13" s="34" t="s">
        <v>477</v>
      </c>
      <c r="CO13" s="34" t="s">
        <v>479</v>
      </c>
      <c r="CP13" s="34" t="s">
        <v>480</v>
      </c>
      <c r="CQ13" s="34" t="s">
        <v>481</v>
      </c>
      <c r="CR13" s="34" t="s">
        <v>483</v>
      </c>
      <c r="CS13" s="34" t="s">
        <v>436</v>
      </c>
      <c r="CT13" s="34" t="s">
        <v>484</v>
      </c>
      <c r="CU13" s="34" t="s">
        <v>486</v>
      </c>
      <c r="CV13" s="34" t="s">
        <v>487</v>
      </c>
      <c r="CW13" s="34" t="s">
        <v>488</v>
      </c>
      <c r="CX13" s="34" t="s">
        <v>490</v>
      </c>
      <c r="CY13" s="34" t="s">
        <v>491</v>
      </c>
      <c r="CZ13" s="34" t="s">
        <v>492</v>
      </c>
      <c r="DA13" s="34" t="s">
        <v>494</v>
      </c>
      <c r="DB13" s="34" t="s">
        <v>495</v>
      </c>
      <c r="DC13" s="34" t="s">
        <v>496</v>
      </c>
      <c r="DD13" s="34" t="s">
        <v>498</v>
      </c>
      <c r="DE13" s="34" t="s">
        <v>499</v>
      </c>
      <c r="DF13" s="34" t="s">
        <v>500</v>
      </c>
      <c r="DG13" s="34" t="s">
        <v>502</v>
      </c>
      <c r="DH13" s="34" t="s">
        <v>503</v>
      </c>
      <c r="DI13" s="34" t="s">
        <v>504</v>
      </c>
      <c r="DJ13" s="34" t="s">
        <v>506</v>
      </c>
      <c r="DK13" s="34" t="s">
        <v>507</v>
      </c>
      <c r="DL13" s="34" t="s">
        <v>508</v>
      </c>
      <c r="DM13" s="34" t="s">
        <v>510</v>
      </c>
      <c r="DN13" s="34" t="s">
        <v>511</v>
      </c>
      <c r="DO13" s="34" t="s">
        <v>512</v>
      </c>
      <c r="DP13" s="34" t="s">
        <v>514</v>
      </c>
      <c r="DQ13" s="34" t="s">
        <v>515</v>
      </c>
      <c r="DR13" s="34" t="s">
        <v>516</v>
      </c>
      <c r="DS13" s="34" t="s">
        <v>518</v>
      </c>
      <c r="DT13" s="34" t="s">
        <v>519</v>
      </c>
      <c r="DU13" s="34" t="s">
        <v>520</v>
      </c>
      <c r="DV13" s="34" t="s">
        <v>494</v>
      </c>
      <c r="DW13" s="34" t="s">
        <v>522</v>
      </c>
      <c r="DX13" s="34" t="s">
        <v>523</v>
      </c>
      <c r="DY13" s="34" t="s">
        <v>525</v>
      </c>
      <c r="DZ13" s="34" t="s">
        <v>526</v>
      </c>
      <c r="EA13" s="34" t="s">
        <v>527</v>
      </c>
      <c r="EB13" s="34" t="s">
        <v>529</v>
      </c>
      <c r="EC13" s="34" t="s">
        <v>530</v>
      </c>
      <c r="ED13" s="34" t="s">
        <v>531</v>
      </c>
      <c r="EE13" s="34" t="s">
        <v>532</v>
      </c>
      <c r="EF13" s="34" t="s">
        <v>533</v>
      </c>
      <c r="EG13" s="34" t="s">
        <v>534</v>
      </c>
      <c r="EH13" s="34" t="s">
        <v>536</v>
      </c>
      <c r="EI13" s="34" t="s">
        <v>537</v>
      </c>
      <c r="EJ13" s="34" t="s">
        <v>538</v>
      </c>
      <c r="EK13" s="34" t="s">
        <v>540</v>
      </c>
      <c r="EL13" s="34" t="s">
        <v>541</v>
      </c>
      <c r="EM13" s="34" t="s">
        <v>542</v>
      </c>
      <c r="EN13" s="34" t="s">
        <v>544</v>
      </c>
      <c r="EO13" s="34" t="s">
        <v>545</v>
      </c>
      <c r="EP13" s="34" t="s">
        <v>546</v>
      </c>
      <c r="EQ13" s="34" t="s">
        <v>548</v>
      </c>
      <c r="ER13" s="34" t="s">
        <v>549</v>
      </c>
      <c r="ES13" s="34" t="s">
        <v>550</v>
      </c>
      <c r="ET13" s="34" t="s">
        <v>552</v>
      </c>
      <c r="EU13" s="34" t="s">
        <v>553</v>
      </c>
      <c r="EV13" s="34" t="s">
        <v>554</v>
      </c>
      <c r="EW13" s="34" t="s">
        <v>471</v>
      </c>
      <c r="EX13" s="34" t="s">
        <v>556</v>
      </c>
      <c r="EY13" s="34" t="s">
        <v>473</v>
      </c>
      <c r="EZ13" s="34" t="s">
        <v>558</v>
      </c>
      <c r="FA13" s="34" t="s">
        <v>495</v>
      </c>
      <c r="FB13" s="34" t="s">
        <v>523</v>
      </c>
      <c r="FC13" s="34" t="s">
        <v>560</v>
      </c>
      <c r="FD13" s="34" t="s">
        <v>561</v>
      </c>
      <c r="FE13" s="34" t="s">
        <v>562</v>
      </c>
      <c r="FF13" s="34" t="s">
        <v>564</v>
      </c>
      <c r="FG13" s="34" t="s">
        <v>565</v>
      </c>
      <c r="FH13" s="34" t="s">
        <v>461</v>
      </c>
      <c r="FI13" s="34" t="s">
        <v>529</v>
      </c>
      <c r="FJ13" s="34" t="s">
        <v>567</v>
      </c>
      <c r="FK13" s="34" t="s">
        <v>568</v>
      </c>
      <c r="FL13" s="34" t="s">
        <v>570</v>
      </c>
      <c r="FM13" s="34" t="s">
        <v>385</v>
      </c>
      <c r="FN13" s="34" t="s">
        <v>571</v>
      </c>
      <c r="FO13" s="34" t="s">
        <v>573</v>
      </c>
      <c r="FP13" s="34" t="s">
        <v>574</v>
      </c>
      <c r="FQ13" s="34" t="s">
        <v>575</v>
      </c>
      <c r="FR13" s="34" t="s">
        <v>577</v>
      </c>
      <c r="FS13" s="34" t="s">
        <v>578</v>
      </c>
      <c r="FT13" s="34" t="s">
        <v>579</v>
      </c>
      <c r="FU13" s="34" t="s">
        <v>581</v>
      </c>
      <c r="FV13" s="34" t="s">
        <v>582</v>
      </c>
      <c r="FW13" s="34" t="s">
        <v>583</v>
      </c>
      <c r="FX13" s="34" t="s">
        <v>585</v>
      </c>
      <c r="FY13" s="34" t="s">
        <v>586</v>
      </c>
      <c r="FZ13" s="34" t="s">
        <v>587</v>
      </c>
      <c r="GA13" s="34" t="s">
        <v>385</v>
      </c>
      <c r="GB13" s="34" t="s">
        <v>589</v>
      </c>
      <c r="GC13" s="34" t="s">
        <v>590</v>
      </c>
      <c r="GD13" s="34" t="s">
        <v>592</v>
      </c>
      <c r="GE13" s="34" t="s">
        <v>593</v>
      </c>
      <c r="GF13" s="34" t="s">
        <v>568</v>
      </c>
      <c r="GG13" s="34" t="s">
        <v>595</v>
      </c>
      <c r="GH13" s="34" t="s">
        <v>589</v>
      </c>
      <c r="GI13" s="34" t="s">
        <v>387</v>
      </c>
      <c r="GJ13" s="34" t="s">
        <v>597</v>
      </c>
      <c r="GK13" s="34" t="s">
        <v>598</v>
      </c>
      <c r="GL13" s="34" t="s">
        <v>599</v>
      </c>
      <c r="GM13" s="34" t="s">
        <v>581</v>
      </c>
      <c r="GN13" s="34" t="s">
        <v>582</v>
      </c>
      <c r="GO13" s="34" t="s">
        <v>583</v>
      </c>
      <c r="GP13" s="34" t="s">
        <v>602</v>
      </c>
      <c r="GQ13" s="34" t="s">
        <v>603</v>
      </c>
      <c r="GR13" s="34" t="s">
        <v>604</v>
      </c>
      <c r="GS13" s="34" t="s">
        <v>366</v>
      </c>
      <c r="GT13" s="34" t="s">
        <v>367</v>
      </c>
      <c r="GU13" s="34" t="s">
        <v>606</v>
      </c>
      <c r="GV13" s="34" t="s">
        <v>608</v>
      </c>
      <c r="GW13" s="34" t="s">
        <v>609</v>
      </c>
      <c r="GX13" s="34" t="s">
        <v>610</v>
      </c>
      <c r="GY13" s="34" t="s">
        <v>612</v>
      </c>
      <c r="GZ13" s="34" t="s">
        <v>613</v>
      </c>
      <c r="HA13" s="34" t="s">
        <v>614</v>
      </c>
      <c r="HB13" s="34" t="s">
        <v>616</v>
      </c>
      <c r="HC13" s="34" t="s">
        <v>617</v>
      </c>
      <c r="HD13" s="34" t="s">
        <v>618</v>
      </c>
      <c r="HE13" s="34" t="s">
        <v>620</v>
      </c>
      <c r="HF13" s="34" t="s">
        <v>621</v>
      </c>
      <c r="HG13" s="34" t="s">
        <v>622</v>
      </c>
      <c r="HH13" s="34" t="s">
        <v>624</v>
      </c>
      <c r="HI13" s="34" t="s">
        <v>625</v>
      </c>
      <c r="HJ13" s="34" t="s">
        <v>626</v>
      </c>
      <c r="HK13" s="34" t="s">
        <v>628</v>
      </c>
      <c r="HL13" s="34" t="s">
        <v>386</v>
      </c>
      <c r="HM13" s="34" t="s">
        <v>629</v>
      </c>
      <c r="HN13" s="34" t="s">
        <v>631</v>
      </c>
      <c r="HO13" s="34" t="s">
        <v>632</v>
      </c>
      <c r="HP13" s="34" t="s">
        <v>633</v>
      </c>
      <c r="HQ13" s="34" t="s">
        <v>635</v>
      </c>
      <c r="HR13" s="34" t="s">
        <v>636</v>
      </c>
      <c r="HS13" s="34" t="s">
        <v>637</v>
      </c>
    </row>
    <row r="14" spans="1:227" ht="15.75" x14ac:dyDescent="0.25">
      <c r="A14" s="2">
        <v>1</v>
      </c>
      <c r="B14" s="1" t="s">
        <v>3218</v>
      </c>
      <c r="C14" s="5"/>
      <c r="D14" s="5"/>
      <c r="E14" s="5">
        <v>1</v>
      </c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13"/>
      <c r="AE14" s="13"/>
      <c r="AF14" s="13">
        <v>1</v>
      </c>
      <c r="AG14" s="13"/>
      <c r="AH14" s="13">
        <v>1</v>
      </c>
      <c r="AI14" s="13"/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20">
        <v>1</v>
      </c>
      <c r="AS14" s="20"/>
      <c r="AT14" s="20"/>
      <c r="AU14" s="13">
        <v>1</v>
      </c>
      <c r="AV14" s="13"/>
      <c r="AW14" s="13">
        <v>1</v>
      </c>
      <c r="AX14" s="13"/>
      <c r="AY14" s="13"/>
      <c r="AZ14" s="13"/>
      <c r="BA14" s="13">
        <v>1</v>
      </c>
      <c r="BB14" s="13"/>
      <c r="BC14" s="13"/>
      <c r="BD14" s="13">
        <v>1</v>
      </c>
      <c r="BE14" s="20"/>
      <c r="BF14" s="20"/>
      <c r="BG14" s="20">
        <v>1</v>
      </c>
      <c r="BH14" s="20"/>
      <c r="BI14" s="20">
        <v>1</v>
      </c>
      <c r="BJ14" s="20"/>
      <c r="BK14" s="20"/>
      <c r="BL14" s="20"/>
      <c r="BM14" s="20">
        <v>1</v>
      </c>
      <c r="BN14" s="20"/>
      <c r="BO14" s="20">
        <v>1</v>
      </c>
      <c r="BP14" s="20"/>
      <c r="BQ14" s="20"/>
      <c r="BR14" s="20"/>
      <c r="BS14" s="20">
        <v>1</v>
      </c>
      <c r="BT14" s="20"/>
      <c r="BU14" s="20">
        <v>1</v>
      </c>
      <c r="BV14" s="20"/>
      <c r="BW14" s="20"/>
      <c r="BX14" s="20"/>
      <c r="BY14" s="20">
        <v>1</v>
      </c>
      <c r="BZ14" s="20"/>
      <c r="CA14" s="20"/>
      <c r="CB14" s="20">
        <v>1</v>
      </c>
      <c r="CC14" s="20"/>
      <c r="CD14" s="20"/>
      <c r="CE14" s="20">
        <v>1</v>
      </c>
      <c r="CF14" s="20"/>
      <c r="CG14" s="20">
        <v>1</v>
      </c>
      <c r="CH14" s="20"/>
      <c r="CI14" s="20"/>
      <c r="CJ14" s="20">
        <v>1</v>
      </c>
      <c r="CK14" s="20"/>
      <c r="CL14" s="20"/>
      <c r="CM14" s="20">
        <v>1</v>
      </c>
      <c r="CN14" s="20"/>
      <c r="CO14" s="20"/>
      <c r="CP14" s="20"/>
      <c r="CQ14" s="20">
        <v>1</v>
      </c>
      <c r="CR14" s="20"/>
      <c r="CS14" s="20"/>
      <c r="CT14" s="20">
        <v>1</v>
      </c>
      <c r="CU14" s="20"/>
      <c r="CV14" s="20">
        <v>1</v>
      </c>
      <c r="CW14" s="20"/>
      <c r="CX14" s="20"/>
      <c r="CY14" s="20"/>
      <c r="CZ14" s="20">
        <v>1</v>
      </c>
      <c r="DA14" s="20"/>
      <c r="DB14" s="20"/>
      <c r="DC14" s="20">
        <v>1</v>
      </c>
      <c r="DD14" s="20"/>
      <c r="DE14" s="20"/>
      <c r="DF14" s="20">
        <v>1</v>
      </c>
      <c r="DG14" s="20"/>
      <c r="DH14" s="20"/>
      <c r="DI14" s="20">
        <v>1</v>
      </c>
      <c r="DJ14" s="20"/>
      <c r="DK14" s="20">
        <v>1</v>
      </c>
      <c r="DL14" s="20"/>
      <c r="DM14" s="20"/>
      <c r="DN14" s="20"/>
      <c r="DO14" s="20">
        <v>1</v>
      </c>
      <c r="DP14" s="20"/>
      <c r="DQ14" s="20">
        <v>1</v>
      </c>
      <c r="DR14" s="20"/>
      <c r="DS14" s="20"/>
      <c r="DT14" s="20"/>
      <c r="DU14" s="20">
        <v>1</v>
      </c>
      <c r="DV14" s="20"/>
      <c r="DW14" s="20"/>
      <c r="DX14" s="20">
        <v>1</v>
      </c>
      <c r="DY14" s="20"/>
      <c r="DZ14" s="20">
        <v>1</v>
      </c>
      <c r="EA14" s="20"/>
      <c r="EB14" s="20"/>
      <c r="EC14" s="20">
        <v>1</v>
      </c>
      <c r="ED14" s="26"/>
      <c r="EE14" s="20"/>
      <c r="EF14" s="20"/>
      <c r="EG14" s="20">
        <v>1</v>
      </c>
      <c r="EH14" s="20"/>
      <c r="EI14" s="20">
        <v>1</v>
      </c>
      <c r="EJ14" s="20"/>
      <c r="EK14" s="20"/>
      <c r="EL14" s="20"/>
      <c r="EM14" s="20">
        <v>1</v>
      </c>
      <c r="EN14" s="20"/>
      <c r="EO14" s="20">
        <v>1</v>
      </c>
      <c r="EP14" s="20"/>
      <c r="EQ14" s="20"/>
      <c r="ER14" s="20"/>
      <c r="ES14" s="20">
        <v>1</v>
      </c>
      <c r="ET14" s="20"/>
      <c r="EU14" s="20">
        <v>1</v>
      </c>
      <c r="EV14" s="20"/>
      <c r="EW14" s="20"/>
      <c r="EX14" s="20"/>
      <c r="EY14" s="20">
        <v>1</v>
      </c>
      <c r="EZ14" s="20"/>
      <c r="FA14" s="20">
        <v>1</v>
      </c>
      <c r="FB14" s="20"/>
      <c r="FC14" s="20"/>
      <c r="FD14" s="20">
        <v>1</v>
      </c>
      <c r="FE14" s="20"/>
      <c r="FF14" s="20"/>
      <c r="FG14" s="20"/>
      <c r="FH14" s="20">
        <v>1</v>
      </c>
      <c r="FI14" s="20"/>
      <c r="FJ14" s="20"/>
      <c r="FK14" s="20">
        <v>1</v>
      </c>
      <c r="FL14" s="20"/>
      <c r="FM14" s="20">
        <v>1</v>
      </c>
      <c r="FN14" s="20"/>
      <c r="FO14" s="20"/>
      <c r="FP14" s="20"/>
      <c r="FQ14" s="20">
        <v>1</v>
      </c>
      <c r="FR14" s="20"/>
      <c r="FS14" s="20"/>
      <c r="FT14" s="26">
        <v>1</v>
      </c>
      <c r="FU14" s="20">
        <v>1</v>
      </c>
      <c r="FV14" s="20"/>
      <c r="FW14" s="20"/>
      <c r="FX14" s="20"/>
      <c r="FY14" s="20">
        <v>1</v>
      </c>
      <c r="FZ14" s="20"/>
      <c r="GA14" s="20"/>
      <c r="GB14" s="20"/>
      <c r="GC14" s="20">
        <v>1</v>
      </c>
      <c r="GD14" s="20"/>
      <c r="GE14" s="20">
        <v>1</v>
      </c>
      <c r="GF14" s="20"/>
      <c r="GG14" s="20"/>
      <c r="GH14" s="20"/>
      <c r="GI14" s="20">
        <v>1</v>
      </c>
      <c r="GJ14" s="20"/>
      <c r="GK14" s="20"/>
      <c r="GL14" s="20">
        <v>1</v>
      </c>
      <c r="GM14" s="20">
        <v>1</v>
      </c>
      <c r="GN14" s="20"/>
      <c r="GO14" s="20"/>
      <c r="GP14" s="20"/>
      <c r="GQ14" s="20"/>
      <c r="GR14" s="20">
        <v>1</v>
      </c>
      <c r="GS14" s="20"/>
      <c r="GT14" s="20"/>
      <c r="GU14" s="20">
        <v>1</v>
      </c>
      <c r="GV14" s="20"/>
      <c r="GW14" s="20"/>
      <c r="GX14" s="20">
        <v>1</v>
      </c>
      <c r="GY14" s="20"/>
      <c r="GZ14" s="20">
        <v>1</v>
      </c>
      <c r="HA14" s="20"/>
      <c r="HB14" s="20"/>
      <c r="HC14" s="20"/>
      <c r="HD14" s="20">
        <v>1</v>
      </c>
      <c r="HE14" s="20"/>
      <c r="HF14" s="20">
        <v>1</v>
      </c>
      <c r="HG14" s="20"/>
      <c r="HH14" s="20"/>
      <c r="HI14" s="20"/>
      <c r="HJ14" s="20">
        <v>1</v>
      </c>
      <c r="HK14" s="20"/>
      <c r="HL14" s="20"/>
      <c r="HM14" s="20">
        <v>1</v>
      </c>
      <c r="HN14" s="20"/>
      <c r="HO14" s="20">
        <v>1</v>
      </c>
      <c r="HP14" s="20"/>
      <c r="HQ14" s="20"/>
      <c r="HR14" s="20">
        <v>1</v>
      </c>
      <c r="HS14" s="20"/>
    </row>
    <row r="15" spans="1:227" x14ac:dyDescent="0.25">
      <c r="A15" s="77" t="s">
        <v>333</v>
      </c>
      <c r="B15" s="78"/>
      <c r="C15" s="3">
        <f t="shared" ref="C15:BN15" si="0">SUM(C14:C14)</f>
        <v>0</v>
      </c>
      <c r="D15" s="3">
        <f t="shared" si="0"/>
        <v>0</v>
      </c>
      <c r="E15" s="3">
        <v>1</v>
      </c>
      <c r="F15" s="3">
        <f t="shared" si="0"/>
        <v>0</v>
      </c>
      <c r="G15" s="3">
        <v>1</v>
      </c>
      <c r="H15" s="3">
        <f t="shared" si="0"/>
        <v>0</v>
      </c>
      <c r="I15" s="3">
        <f t="shared" si="0"/>
        <v>0</v>
      </c>
      <c r="J15" s="3">
        <v>1</v>
      </c>
      <c r="K15" s="3">
        <f t="shared" si="0"/>
        <v>0</v>
      </c>
      <c r="L15" s="3"/>
      <c r="M15" s="3">
        <f t="shared" si="0"/>
        <v>0</v>
      </c>
      <c r="N15" s="3">
        <v>1</v>
      </c>
      <c r="O15" s="3">
        <f t="shared" si="0"/>
        <v>0</v>
      </c>
      <c r="P15" s="3">
        <f t="shared" si="0"/>
        <v>1</v>
      </c>
      <c r="Q15" s="3">
        <f t="shared" si="0"/>
        <v>0</v>
      </c>
      <c r="R15" s="3">
        <f t="shared" si="0"/>
        <v>0</v>
      </c>
      <c r="S15" s="3">
        <f t="shared" si="0"/>
        <v>1</v>
      </c>
      <c r="T15" s="3">
        <f t="shared" si="0"/>
        <v>0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0</v>
      </c>
      <c r="Y15" s="3">
        <f t="shared" si="0"/>
        <v>1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0</v>
      </c>
      <c r="AE15" s="3">
        <f t="shared" si="0"/>
        <v>0</v>
      </c>
      <c r="AF15" s="3">
        <f t="shared" si="0"/>
        <v>1</v>
      </c>
      <c r="AG15" s="3">
        <f t="shared" si="0"/>
        <v>0</v>
      </c>
      <c r="AH15" s="3">
        <f t="shared" si="0"/>
        <v>1</v>
      </c>
      <c r="AI15" s="3">
        <f t="shared" si="0"/>
        <v>0</v>
      </c>
      <c r="AJ15" s="3">
        <f t="shared" si="0"/>
        <v>0</v>
      </c>
      <c r="AK15" s="3">
        <f t="shared" si="0"/>
        <v>0</v>
      </c>
      <c r="AL15" s="3">
        <f t="shared" si="0"/>
        <v>1</v>
      </c>
      <c r="AM15" s="3">
        <f t="shared" si="0"/>
        <v>0</v>
      </c>
      <c r="AN15" s="3">
        <f t="shared" si="0"/>
        <v>0</v>
      </c>
      <c r="AO15" s="3">
        <f t="shared" si="0"/>
        <v>1</v>
      </c>
      <c r="AP15" s="3">
        <f t="shared" si="0"/>
        <v>0</v>
      </c>
      <c r="AQ15" s="3">
        <f t="shared" si="0"/>
        <v>0</v>
      </c>
      <c r="AR15" s="3">
        <f t="shared" si="0"/>
        <v>1</v>
      </c>
      <c r="AS15" s="3">
        <f t="shared" si="0"/>
        <v>0</v>
      </c>
      <c r="AT15" s="3">
        <f t="shared" si="0"/>
        <v>0</v>
      </c>
      <c r="AU15" s="3">
        <f t="shared" si="0"/>
        <v>1</v>
      </c>
      <c r="AV15" s="3">
        <f t="shared" si="0"/>
        <v>0</v>
      </c>
      <c r="AW15" s="3">
        <f t="shared" si="0"/>
        <v>1</v>
      </c>
      <c r="AX15" s="3">
        <f t="shared" si="0"/>
        <v>0</v>
      </c>
      <c r="AY15" s="3">
        <f t="shared" si="0"/>
        <v>0</v>
      </c>
      <c r="AZ15" s="3">
        <f t="shared" si="0"/>
        <v>0</v>
      </c>
      <c r="BA15" s="3">
        <f t="shared" si="0"/>
        <v>1</v>
      </c>
      <c r="BB15" s="3">
        <f t="shared" si="0"/>
        <v>0</v>
      </c>
      <c r="BC15" s="3">
        <f t="shared" si="0"/>
        <v>0</v>
      </c>
      <c r="BD15" s="3">
        <f t="shared" si="0"/>
        <v>1</v>
      </c>
      <c r="BE15" s="3">
        <f t="shared" si="0"/>
        <v>0</v>
      </c>
      <c r="BF15" s="3">
        <f t="shared" si="0"/>
        <v>0</v>
      </c>
      <c r="BG15" s="3">
        <f t="shared" si="0"/>
        <v>1</v>
      </c>
      <c r="BH15" s="3">
        <f t="shared" si="0"/>
        <v>0</v>
      </c>
      <c r="BI15" s="3">
        <f t="shared" si="0"/>
        <v>1</v>
      </c>
      <c r="BJ15" s="3">
        <f t="shared" si="0"/>
        <v>0</v>
      </c>
      <c r="BK15" s="3">
        <f t="shared" si="0"/>
        <v>0</v>
      </c>
      <c r="BL15" s="3">
        <f t="shared" si="0"/>
        <v>0</v>
      </c>
      <c r="BM15" s="3">
        <f t="shared" si="0"/>
        <v>1</v>
      </c>
      <c r="BN15" s="3">
        <f t="shared" si="0"/>
        <v>0</v>
      </c>
      <c r="BO15" s="3">
        <f t="shared" ref="BO15:DZ15" si="1">SUM(BO14:BO14)</f>
        <v>1</v>
      </c>
      <c r="BP15" s="3">
        <f t="shared" si="1"/>
        <v>0</v>
      </c>
      <c r="BQ15" s="3">
        <f t="shared" si="1"/>
        <v>0</v>
      </c>
      <c r="BR15" s="3">
        <f t="shared" si="1"/>
        <v>0</v>
      </c>
      <c r="BS15" s="3">
        <f t="shared" si="1"/>
        <v>1</v>
      </c>
      <c r="BT15" s="3">
        <f t="shared" si="1"/>
        <v>0</v>
      </c>
      <c r="BU15" s="3">
        <f t="shared" si="1"/>
        <v>1</v>
      </c>
      <c r="BV15" s="3">
        <f t="shared" si="1"/>
        <v>0</v>
      </c>
      <c r="BW15" s="3">
        <f t="shared" si="1"/>
        <v>0</v>
      </c>
      <c r="BX15" s="3">
        <f t="shared" si="1"/>
        <v>0</v>
      </c>
      <c r="BY15" s="3">
        <f t="shared" si="1"/>
        <v>1</v>
      </c>
      <c r="BZ15" s="3">
        <f t="shared" si="1"/>
        <v>0</v>
      </c>
      <c r="CA15" s="3">
        <f t="shared" si="1"/>
        <v>0</v>
      </c>
      <c r="CB15" s="3">
        <f t="shared" si="1"/>
        <v>1</v>
      </c>
      <c r="CC15" s="3">
        <f t="shared" si="1"/>
        <v>0</v>
      </c>
      <c r="CD15" s="3">
        <f t="shared" si="1"/>
        <v>0</v>
      </c>
      <c r="CE15" s="3">
        <f t="shared" si="1"/>
        <v>1</v>
      </c>
      <c r="CF15" s="3">
        <f t="shared" si="1"/>
        <v>0</v>
      </c>
      <c r="CG15" s="3">
        <f t="shared" si="1"/>
        <v>1</v>
      </c>
      <c r="CH15" s="3">
        <f t="shared" si="1"/>
        <v>0</v>
      </c>
      <c r="CI15" s="3">
        <f t="shared" si="1"/>
        <v>0</v>
      </c>
      <c r="CJ15" s="3">
        <f t="shared" si="1"/>
        <v>1</v>
      </c>
      <c r="CK15" s="3">
        <f t="shared" si="1"/>
        <v>0</v>
      </c>
      <c r="CL15" s="3">
        <f t="shared" si="1"/>
        <v>0</v>
      </c>
      <c r="CM15" s="3">
        <f t="shared" si="1"/>
        <v>1</v>
      </c>
      <c r="CN15" s="3">
        <f t="shared" si="1"/>
        <v>0</v>
      </c>
      <c r="CO15" s="3">
        <f t="shared" si="1"/>
        <v>0</v>
      </c>
      <c r="CP15" s="3">
        <f t="shared" si="1"/>
        <v>0</v>
      </c>
      <c r="CQ15" s="3">
        <f t="shared" si="1"/>
        <v>1</v>
      </c>
      <c r="CR15" s="3">
        <f t="shared" si="1"/>
        <v>0</v>
      </c>
      <c r="CS15" s="3">
        <f t="shared" si="1"/>
        <v>0</v>
      </c>
      <c r="CT15" s="3">
        <f t="shared" si="1"/>
        <v>1</v>
      </c>
      <c r="CU15" s="3">
        <f t="shared" si="1"/>
        <v>0</v>
      </c>
      <c r="CV15" s="3">
        <f t="shared" si="1"/>
        <v>1</v>
      </c>
      <c r="CW15" s="3">
        <f t="shared" si="1"/>
        <v>0</v>
      </c>
      <c r="CX15" s="3">
        <f t="shared" si="1"/>
        <v>0</v>
      </c>
      <c r="CY15" s="3">
        <f t="shared" si="1"/>
        <v>0</v>
      </c>
      <c r="CZ15" s="3">
        <f t="shared" si="1"/>
        <v>1</v>
      </c>
      <c r="DA15" s="3">
        <f t="shared" si="1"/>
        <v>0</v>
      </c>
      <c r="DB15" s="3">
        <f t="shared" si="1"/>
        <v>0</v>
      </c>
      <c r="DC15" s="3">
        <f t="shared" si="1"/>
        <v>1</v>
      </c>
      <c r="DD15" s="3">
        <f t="shared" si="1"/>
        <v>0</v>
      </c>
      <c r="DE15" s="3">
        <f t="shared" si="1"/>
        <v>0</v>
      </c>
      <c r="DF15" s="3">
        <f t="shared" si="1"/>
        <v>1</v>
      </c>
      <c r="DG15" s="3">
        <f t="shared" si="1"/>
        <v>0</v>
      </c>
      <c r="DH15" s="3">
        <f t="shared" si="1"/>
        <v>0</v>
      </c>
      <c r="DI15" s="3">
        <f t="shared" si="1"/>
        <v>1</v>
      </c>
      <c r="DJ15" s="3">
        <f t="shared" si="1"/>
        <v>0</v>
      </c>
      <c r="DK15" s="3">
        <f t="shared" si="1"/>
        <v>1</v>
      </c>
      <c r="DL15" s="3">
        <f t="shared" si="1"/>
        <v>0</v>
      </c>
      <c r="DM15" s="3">
        <f t="shared" si="1"/>
        <v>0</v>
      </c>
      <c r="DN15" s="3">
        <f t="shared" si="1"/>
        <v>0</v>
      </c>
      <c r="DO15" s="3">
        <f t="shared" si="1"/>
        <v>1</v>
      </c>
      <c r="DP15" s="3">
        <f t="shared" si="1"/>
        <v>0</v>
      </c>
      <c r="DQ15" s="3">
        <f t="shared" si="1"/>
        <v>1</v>
      </c>
      <c r="DR15" s="3">
        <f t="shared" si="1"/>
        <v>0</v>
      </c>
      <c r="DS15" s="3">
        <f t="shared" si="1"/>
        <v>0</v>
      </c>
      <c r="DT15" s="3">
        <f t="shared" si="1"/>
        <v>0</v>
      </c>
      <c r="DU15" s="3">
        <f t="shared" si="1"/>
        <v>1</v>
      </c>
      <c r="DV15" s="3">
        <f t="shared" si="1"/>
        <v>0</v>
      </c>
      <c r="DW15" s="3">
        <f t="shared" si="1"/>
        <v>0</v>
      </c>
      <c r="DX15" s="3">
        <f t="shared" si="1"/>
        <v>1</v>
      </c>
      <c r="DY15" s="3">
        <f t="shared" si="1"/>
        <v>0</v>
      </c>
      <c r="DZ15" s="3">
        <f t="shared" si="1"/>
        <v>1</v>
      </c>
      <c r="EA15" s="3">
        <f t="shared" ref="EA15:GL15" si="2">SUM(EA14:EA14)</f>
        <v>0</v>
      </c>
      <c r="EB15" s="3">
        <f t="shared" si="2"/>
        <v>0</v>
      </c>
      <c r="EC15" s="3">
        <f t="shared" si="2"/>
        <v>1</v>
      </c>
      <c r="ED15" s="3">
        <f t="shared" si="2"/>
        <v>0</v>
      </c>
      <c r="EE15" s="3">
        <f t="shared" si="2"/>
        <v>0</v>
      </c>
      <c r="EF15" s="3">
        <f t="shared" si="2"/>
        <v>0</v>
      </c>
      <c r="EG15" s="3">
        <f t="shared" si="2"/>
        <v>1</v>
      </c>
      <c r="EH15" s="3">
        <f t="shared" si="2"/>
        <v>0</v>
      </c>
      <c r="EI15" s="3">
        <f t="shared" si="2"/>
        <v>1</v>
      </c>
      <c r="EJ15" s="3">
        <f t="shared" si="2"/>
        <v>0</v>
      </c>
      <c r="EK15" s="3">
        <f t="shared" si="2"/>
        <v>0</v>
      </c>
      <c r="EL15" s="3">
        <f t="shared" si="2"/>
        <v>0</v>
      </c>
      <c r="EM15" s="3">
        <f t="shared" si="2"/>
        <v>1</v>
      </c>
      <c r="EN15" s="3">
        <f t="shared" si="2"/>
        <v>0</v>
      </c>
      <c r="EO15" s="3">
        <f t="shared" si="2"/>
        <v>1</v>
      </c>
      <c r="EP15" s="3">
        <f t="shared" si="2"/>
        <v>0</v>
      </c>
      <c r="EQ15" s="3">
        <f t="shared" si="2"/>
        <v>0</v>
      </c>
      <c r="ER15" s="3">
        <f t="shared" si="2"/>
        <v>0</v>
      </c>
      <c r="ES15" s="3">
        <f t="shared" si="2"/>
        <v>1</v>
      </c>
      <c r="ET15" s="3">
        <f t="shared" si="2"/>
        <v>0</v>
      </c>
      <c r="EU15" s="3">
        <f t="shared" si="2"/>
        <v>1</v>
      </c>
      <c r="EV15" s="3">
        <f t="shared" si="2"/>
        <v>0</v>
      </c>
      <c r="EW15" s="3">
        <f t="shared" si="2"/>
        <v>0</v>
      </c>
      <c r="EX15" s="3">
        <f t="shared" si="2"/>
        <v>0</v>
      </c>
      <c r="EY15" s="3">
        <f t="shared" si="2"/>
        <v>1</v>
      </c>
      <c r="EZ15" s="3">
        <f t="shared" si="2"/>
        <v>0</v>
      </c>
      <c r="FA15" s="3">
        <f t="shared" si="2"/>
        <v>1</v>
      </c>
      <c r="FB15" s="3">
        <f t="shared" si="2"/>
        <v>0</v>
      </c>
      <c r="FC15" s="3">
        <f t="shared" si="2"/>
        <v>0</v>
      </c>
      <c r="FD15" s="3">
        <f t="shared" si="2"/>
        <v>1</v>
      </c>
      <c r="FE15" s="3">
        <f t="shared" si="2"/>
        <v>0</v>
      </c>
      <c r="FF15" s="3">
        <f t="shared" si="2"/>
        <v>0</v>
      </c>
      <c r="FG15" s="3">
        <f t="shared" si="2"/>
        <v>0</v>
      </c>
      <c r="FH15" s="3">
        <f t="shared" si="2"/>
        <v>1</v>
      </c>
      <c r="FI15" s="3">
        <f t="shared" si="2"/>
        <v>0</v>
      </c>
      <c r="FJ15" s="3">
        <f t="shared" si="2"/>
        <v>0</v>
      </c>
      <c r="FK15" s="3">
        <f t="shared" si="2"/>
        <v>1</v>
      </c>
      <c r="FL15" s="3">
        <f t="shared" si="2"/>
        <v>0</v>
      </c>
      <c r="FM15" s="3">
        <f t="shared" si="2"/>
        <v>1</v>
      </c>
      <c r="FN15" s="3">
        <f t="shared" si="2"/>
        <v>0</v>
      </c>
      <c r="FO15" s="3">
        <f t="shared" si="2"/>
        <v>0</v>
      </c>
      <c r="FP15" s="3">
        <f t="shared" si="2"/>
        <v>0</v>
      </c>
      <c r="FQ15" s="3">
        <f t="shared" si="2"/>
        <v>1</v>
      </c>
      <c r="FR15" s="3">
        <f t="shared" si="2"/>
        <v>0</v>
      </c>
      <c r="FS15" s="3">
        <f t="shared" si="2"/>
        <v>0</v>
      </c>
      <c r="FT15" s="3">
        <f t="shared" si="2"/>
        <v>1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0</v>
      </c>
      <c r="FY15" s="3">
        <f t="shared" si="2"/>
        <v>1</v>
      </c>
      <c r="FZ15" s="3">
        <f t="shared" si="2"/>
        <v>0</v>
      </c>
      <c r="GA15" s="3">
        <f t="shared" si="2"/>
        <v>0</v>
      </c>
      <c r="GB15" s="3">
        <f t="shared" si="2"/>
        <v>0</v>
      </c>
      <c r="GC15" s="3">
        <f t="shared" si="2"/>
        <v>1</v>
      </c>
      <c r="GD15" s="3">
        <f t="shared" si="2"/>
        <v>0</v>
      </c>
      <c r="GE15" s="3">
        <f t="shared" si="2"/>
        <v>1</v>
      </c>
      <c r="GF15" s="3">
        <f t="shared" si="2"/>
        <v>0</v>
      </c>
      <c r="GG15" s="3">
        <f t="shared" si="2"/>
        <v>0</v>
      </c>
      <c r="GH15" s="3">
        <f t="shared" si="2"/>
        <v>0</v>
      </c>
      <c r="GI15" s="3">
        <f t="shared" si="2"/>
        <v>1</v>
      </c>
      <c r="GJ15" s="3">
        <f t="shared" si="2"/>
        <v>0</v>
      </c>
      <c r="GK15" s="3">
        <f t="shared" si="2"/>
        <v>0</v>
      </c>
      <c r="GL15" s="3">
        <f t="shared" si="2"/>
        <v>1</v>
      </c>
      <c r="GM15" s="3">
        <f t="shared" ref="GM15:HS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0</v>
      </c>
      <c r="GQ15" s="3">
        <f t="shared" si="3"/>
        <v>0</v>
      </c>
      <c r="GR15" s="3">
        <f t="shared" si="3"/>
        <v>1</v>
      </c>
      <c r="GS15" s="3">
        <f t="shared" si="3"/>
        <v>0</v>
      </c>
      <c r="GT15" s="3">
        <f t="shared" si="3"/>
        <v>0</v>
      </c>
      <c r="GU15" s="3">
        <f t="shared" si="3"/>
        <v>1</v>
      </c>
      <c r="GV15" s="3">
        <f t="shared" si="3"/>
        <v>0</v>
      </c>
      <c r="GW15" s="3">
        <f t="shared" si="3"/>
        <v>0</v>
      </c>
      <c r="GX15" s="3">
        <f t="shared" si="3"/>
        <v>1</v>
      </c>
      <c r="GY15" s="3">
        <f t="shared" si="3"/>
        <v>0</v>
      </c>
      <c r="GZ15" s="3">
        <f t="shared" si="3"/>
        <v>1</v>
      </c>
      <c r="HA15" s="3">
        <f t="shared" si="3"/>
        <v>0</v>
      </c>
      <c r="HB15" s="3">
        <f t="shared" si="3"/>
        <v>0</v>
      </c>
      <c r="HC15" s="3">
        <f t="shared" si="3"/>
        <v>0</v>
      </c>
      <c r="HD15" s="3">
        <f t="shared" si="3"/>
        <v>1</v>
      </c>
      <c r="HE15" s="3">
        <f t="shared" si="3"/>
        <v>0</v>
      </c>
      <c r="HF15" s="3">
        <f t="shared" si="3"/>
        <v>1</v>
      </c>
      <c r="HG15" s="3">
        <f t="shared" si="3"/>
        <v>0</v>
      </c>
      <c r="HH15" s="3">
        <f t="shared" si="3"/>
        <v>0</v>
      </c>
      <c r="HI15" s="3">
        <f t="shared" si="3"/>
        <v>0</v>
      </c>
      <c r="HJ15" s="3">
        <f t="shared" si="3"/>
        <v>1</v>
      </c>
      <c r="HK15" s="3">
        <f t="shared" si="3"/>
        <v>0</v>
      </c>
      <c r="HL15" s="3">
        <f t="shared" si="3"/>
        <v>0</v>
      </c>
      <c r="HM15" s="3">
        <f t="shared" si="3"/>
        <v>1</v>
      </c>
      <c r="HN15" s="3">
        <f t="shared" si="3"/>
        <v>0</v>
      </c>
      <c r="HO15" s="3">
        <f t="shared" si="3"/>
        <v>1</v>
      </c>
      <c r="HP15" s="3">
        <f t="shared" si="3"/>
        <v>0</v>
      </c>
      <c r="HQ15" s="3">
        <f t="shared" si="3"/>
        <v>0</v>
      </c>
      <c r="HR15" s="3">
        <f t="shared" si="3"/>
        <v>1</v>
      </c>
      <c r="HS15" s="3">
        <f t="shared" si="3"/>
        <v>0</v>
      </c>
    </row>
    <row r="16" spans="1:227" ht="39" customHeight="1" x14ac:dyDescent="0.25">
      <c r="A16" s="79" t="s">
        <v>3204</v>
      </c>
      <c r="B16" s="80"/>
      <c r="C16" s="10">
        <f>C15/1%</f>
        <v>0</v>
      </c>
      <c r="D16" s="10">
        <f t="shared" ref="D16:BO16" si="4">D15/1%</f>
        <v>0</v>
      </c>
      <c r="E16" s="10">
        <f t="shared" si="4"/>
        <v>100</v>
      </c>
      <c r="F16" s="10">
        <f t="shared" si="4"/>
        <v>0</v>
      </c>
      <c r="G16" s="10">
        <f t="shared" si="4"/>
        <v>100</v>
      </c>
      <c r="H16" s="10">
        <f t="shared" si="4"/>
        <v>0</v>
      </c>
      <c r="I16" s="10">
        <f t="shared" si="4"/>
        <v>0</v>
      </c>
      <c r="J16" s="10">
        <f t="shared" si="4"/>
        <v>100</v>
      </c>
      <c r="K16" s="10">
        <f t="shared" si="4"/>
        <v>0</v>
      </c>
      <c r="L16" s="10">
        <f t="shared" si="4"/>
        <v>0</v>
      </c>
      <c r="M16" s="10">
        <f t="shared" si="4"/>
        <v>0</v>
      </c>
      <c r="N16" s="10">
        <f t="shared" si="4"/>
        <v>100</v>
      </c>
      <c r="O16" s="10">
        <f t="shared" si="4"/>
        <v>0</v>
      </c>
      <c r="P16" s="10">
        <f t="shared" si="4"/>
        <v>100</v>
      </c>
      <c r="Q16" s="10">
        <f t="shared" si="4"/>
        <v>0</v>
      </c>
      <c r="R16" s="10">
        <f t="shared" si="4"/>
        <v>0</v>
      </c>
      <c r="S16" s="10">
        <f t="shared" si="4"/>
        <v>100</v>
      </c>
      <c r="T16" s="10">
        <f t="shared" si="4"/>
        <v>0</v>
      </c>
      <c r="U16" s="10">
        <f t="shared" si="4"/>
        <v>0</v>
      </c>
      <c r="V16" s="10">
        <f t="shared" si="4"/>
        <v>100</v>
      </c>
      <c r="W16" s="10">
        <f t="shared" si="4"/>
        <v>0</v>
      </c>
      <c r="X16" s="10">
        <f t="shared" si="4"/>
        <v>0</v>
      </c>
      <c r="Y16" s="10">
        <f t="shared" si="4"/>
        <v>100</v>
      </c>
      <c r="Z16" s="10">
        <f t="shared" si="4"/>
        <v>0</v>
      </c>
      <c r="AA16" s="10">
        <f t="shared" si="4"/>
        <v>100</v>
      </c>
      <c r="AB16" s="10">
        <f t="shared" si="4"/>
        <v>0</v>
      </c>
      <c r="AC16" s="10">
        <f t="shared" si="4"/>
        <v>0</v>
      </c>
      <c r="AD16" s="10">
        <f t="shared" si="4"/>
        <v>0</v>
      </c>
      <c r="AE16" s="10">
        <f t="shared" si="4"/>
        <v>0</v>
      </c>
      <c r="AF16" s="10">
        <f t="shared" si="4"/>
        <v>100</v>
      </c>
      <c r="AG16" s="10">
        <f t="shared" si="4"/>
        <v>0</v>
      </c>
      <c r="AH16" s="10">
        <f t="shared" si="4"/>
        <v>100</v>
      </c>
      <c r="AI16" s="10">
        <f t="shared" si="4"/>
        <v>0</v>
      </c>
      <c r="AJ16" s="10">
        <f t="shared" si="4"/>
        <v>0</v>
      </c>
      <c r="AK16" s="10">
        <f t="shared" si="4"/>
        <v>0</v>
      </c>
      <c r="AL16" s="10">
        <f t="shared" si="4"/>
        <v>100</v>
      </c>
      <c r="AM16" s="10">
        <f t="shared" si="4"/>
        <v>0</v>
      </c>
      <c r="AN16" s="10">
        <f t="shared" si="4"/>
        <v>0</v>
      </c>
      <c r="AO16" s="10">
        <f t="shared" si="4"/>
        <v>100</v>
      </c>
      <c r="AP16" s="10">
        <f t="shared" si="4"/>
        <v>0</v>
      </c>
      <c r="AQ16" s="10">
        <f t="shared" si="4"/>
        <v>0</v>
      </c>
      <c r="AR16" s="10">
        <f t="shared" si="4"/>
        <v>100</v>
      </c>
      <c r="AS16" s="10">
        <f t="shared" si="4"/>
        <v>0</v>
      </c>
      <c r="AT16" s="10">
        <f t="shared" si="4"/>
        <v>0</v>
      </c>
      <c r="AU16" s="10">
        <f t="shared" si="4"/>
        <v>100</v>
      </c>
      <c r="AV16" s="10">
        <f t="shared" si="4"/>
        <v>0</v>
      </c>
      <c r="AW16" s="10">
        <f t="shared" si="4"/>
        <v>100</v>
      </c>
      <c r="AX16" s="10">
        <f t="shared" si="4"/>
        <v>0</v>
      </c>
      <c r="AY16" s="10">
        <f t="shared" si="4"/>
        <v>0</v>
      </c>
      <c r="AZ16" s="10">
        <f t="shared" si="4"/>
        <v>0</v>
      </c>
      <c r="BA16" s="10">
        <f t="shared" si="4"/>
        <v>100</v>
      </c>
      <c r="BB16" s="10">
        <f t="shared" si="4"/>
        <v>0</v>
      </c>
      <c r="BC16" s="10">
        <f t="shared" si="4"/>
        <v>0</v>
      </c>
      <c r="BD16" s="10">
        <f t="shared" si="4"/>
        <v>100</v>
      </c>
      <c r="BE16" s="10">
        <f t="shared" si="4"/>
        <v>0</v>
      </c>
      <c r="BF16" s="10">
        <f t="shared" si="4"/>
        <v>0</v>
      </c>
      <c r="BG16" s="10">
        <f t="shared" si="4"/>
        <v>100</v>
      </c>
      <c r="BH16" s="10">
        <f t="shared" si="4"/>
        <v>0</v>
      </c>
      <c r="BI16" s="10">
        <f t="shared" si="4"/>
        <v>100</v>
      </c>
      <c r="BJ16" s="10">
        <f t="shared" si="4"/>
        <v>0</v>
      </c>
      <c r="BK16" s="10">
        <f t="shared" si="4"/>
        <v>0</v>
      </c>
      <c r="BL16" s="10">
        <f t="shared" si="4"/>
        <v>0</v>
      </c>
      <c r="BM16" s="10">
        <f t="shared" si="4"/>
        <v>100</v>
      </c>
      <c r="BN16" s="10">
        <f t="shared" si="4"/>
        <v>0</v>
      </c>
      <c r="BO16" s="10">
        <f t="shared" si="4"/>
        <v>100</v>
      </c>
      <c r="BP16" s="10">
        <f t="shared" ref="BP16:EA16" si="5">BP15/1%</f>
        <v>0</v>
      </c>
      <c r="BQ16" s="10">
        <f t="shared" si="5"/>
        <v>0</v>
      </c>
      <c r="BR16" s="10">
        <f t="shared" si="5"/>
        <v>0</v>
      </c>
      <c r="BS16" s="10">
        <f t="shared" si="5"/>
        <v>100</v>
      </c>
      <c r="BT16" s="10">
        <f t="shared" si="5"/>
        <v>0</v>
      </c>
      <c r="BU16" s="10">
        <f t="shared" si="5"/>
        <v>100</v>
      </c>
      <c r="BV16" s="10">
        <f t="shared" si="5"/>
        <v>0</v>
      </c>
      <c r="BW16" s="10">
        <f t="shared" si="5"/>
        <v>0</v>
      </c>
      <c r="BX16" s="10">
        <f t="shared" si="5"/>
        <v>0</v>
      </c>
      <c r="BY16" s="10">
        <f t="shared" si="5"/>
        <v>100</v>
      </c>
      <c r="BZ16" s="10">
        <f t="shared" si="5"/>
        <v>0</v>
      </c>
      <c r="CA16" s="10">
        <f t="shared" si="5"/>
        <v>0</v>
      </c>
      <c r="CB16" s="10">
        <f t="shared" si="5"/>
        <v>100</v>
      </c>
      <c r="CC16" s="10">
        <f t="shared" si="5"/>
        <v>0</v>
      </c>
      <c r="CD16" s="10">
        <f t="shared" si="5"/>
        <v>0</v>
      </c>
      <c r="CE16" s="10">
        <f t="shared" si="5"/>
        <v>100</v>
      </c>
      <c r="CF16" s="10">
        <f t="shared" si="5"/>
        <v>0</v>
      </c>
      <c r="CG16" s="10">
        <f t="shared" si="5"/>
        <v>100</v>
      </c>
      <c r="CH16" s="10">
        <f t="shared" si="5"/>
        <v>0</v>
      </c>
      <c r="CI16" s="10">
        <f t="shared" si="5"/>
        <v>0</v>
      </c>
      <c r="CJ16" s="10">
        <f t="shared" si="5"/>
        <v>100</v>
      </c>
      <c r="CK16" s="10">
        <f t="shared" si="5"/>
        <v>0</v>
      </c>
      <c r="CL16" s="10">
        <f t="shared" si="5"/>
        <v>0</v>
      </c>
      <c r="CM16" s="10">
        <f t="shared" si="5"/>
        <v>100</v>
      </c>
      <c r="CN16" s="10">
        <f t="shared" si="5"/>
        <v>0</v>
      </c>
      <c r="CO16" s="10">
        <f t="shared" si="5"/>
        <v>0</v>
      </c>
      <c r="CP16" s="10">
        <f t="shared" si="5"/>
        <v>0</v>
      </c>
      <c r="CQ16" s="10">
        <f t="shared" si="5"/>
        <v>100</v>
      </c>
      <c r="CR16" s="10">
        <f t="shared" si="5"/>
        <v>0</v>
      </c>
      <c r="CS16" s="10">
        <f t="shared" si="5"/>
        <v>0</v>
      </c>
      <c r="CT16" s="10">
        <f t="shared" si="5"/>
        <v>100</v>
      </c>
      <c r="CU16" s="10">
        <f t="shared" si="5"/>
        <v>0</v>
      </c>
      <c r="CV16" s="10">
        <f t="shared" si="5"/>
        <v>100</v>
      </c>
      <c r="CW16" s="10">
        <f t="shared" si="5"/>
        <v>0</v>
      </c>
      <c r="CX16" s="10">
        <f t="shared" si="5"/>
        <v>0</v>
      </c>
      <c r="CY16" s="10">
        <f t="shared" si="5"/>
        <v>0</v>
      </c>
      <c r="CZ16" s="10">
        <f t="shared" si="5"/>
        <v>100</v>
      </c>
      <c r="DA16" s="10">
        <f t="shared" si="5"/>
        <v>0</v>
      </c>
      <c r="DB16" s="10">
        <f t="shared" si="5"/>
        <v>0</v>
      </c>
      <c r="DC16" s="10">
        <f t="shared" si="5"/>
        <v>100</v>
      </c>
      <c r="DD16" s="10">
        <f t="shared" si="5"/>
        <v>0</v>
      </c>
      <c r="DE16" s="10">
        <f t="shared" si="5"/>
        <v>0</v>
      </c>
      <c r="DF16" s="10">
        <f t="shared" si="5"/>
        <v>100</v>
      </c>
      <c r="DG16" s="10">
        <f t="shared" si="5"/>
        <v>0</v>
      </c>
      <c r="DH16" s="10">
        <f t="shared" si="5"/>
        <v>0</v>
      </c>
      <c r="DI16" s="10">
        <f t="shared" si="5"/>
        <v>100</v>
      </c>
      <c r="DJ16" s="10">
        <f t="shared" si="5"/>
        <v>0</v>
      </c>
      <c r="DK16" s="10">
        <f t="shared" si="5"/>
        <v>100</v>
      </c>
      <c r="DL16" s="10">
        <f t="shared" si="5"/>
        <v>0</v>
      </c>
      <c r="DM16" s="10">
        <f t="shared" si="5"/>
        <v>0</v>
      </c>
      <c r="DN16" s="10">
        <f t="shared" si="5"/>
        <v>0</v>
      </c>
      <c r="DO16" s="10">
        <f t="shared" si="5"/>
        <v>100</v>
      </c>
      <c r="DP16" s="10">
        <f t="shared" si="5"/>
        <v>0</v>
      </c>
      <c r="DQ16" s="10">
        <f t="shared" si="5"/>
        <v>100</v>
      </c>
      <c r="DR16" s="10">
        <f t="shared" si="5"/>
        <v>0</v>
      </c>
      <c r="DS16" s="10">
        <f t="shared" si="5"/>
        <v>0</v>
      </c>
      <c r="DT16" s="10">
        <f t="shared" si="5"/>
        <v>0</v>
      </c>
      <c r="DU16" s="10">
        <f t="shared" si="5"/>
        <v>100</v>
      </c>
      <c r="DV16" s="10">
        <f t="shared" si="5"/>
        <v>0</v>
      </c>
      <c r="DW16" s="10">
        <f t="shared" si="5"/>
        <v>0</v>
      </c>
      <c r="DX16" s="10">
        <f t="shared" si="5"/>
        <v>100</v>
      </c>
      <c r="DY16" s="10">
        <f t="shared" si="5"/>
        <v>0</v>
      </c>
      <c r="DZ16" s="10">
        <f t="shared" si="5"/>
        <v>100</v>
      </c>
      <c r="EA16" s="10">
        <f t="shared" si="5"/>
        <v>0</v>
      </c>
      <c r="EB16" s="10">
        <f t="shared" ref="EB16:GM16" si="6">EB15/1%</f>
        <v>0</v>
      </c>
      <c r="EC16" s="10">
        <f t="shared" si="6"/>
        <v>100</v>
      </c>
      <c r="ED16" s="10">
        <f t="shared" si="6"/>
        <v>0</v>
      </c>
      <c r="EE16" s="10">
        <f t="shared" si="6"/>
        <v>0</v>
      </c>
      <c r="EF16" s="10">
        <f t="shared" si="6"/>
        <v>0</v>
      </c>
      <c r="EG16" s="10">
        <f t="shared" si="6"/>
        <v>100</v>
      </c>
      <c r="EH16" s="10">
        <f t="shared" si="6"/>
        <v>0</v>
      </c>
      <c r="EI16" s="10">
        <f t="shared" si="6"/>
        <v>100</v>
      </c>
      <c r="EJ16" s="10">
        <f t="shared" si="6"/>
        <v>0</v>
      </c>
      <c r="EK16" s="10">
        <f t="shared" si="6"/>
        <v>0</v>
      </c>
      <c r="EL16" s="10">
        <f t="shared" si="6"/>
        <v>0</v>
      </c>
      <c r="EM16" s="10">
        <f t="shared" si="6"/>
        <v>100</v>
      </c>
      <c r="EN16" s="10">
        <f t="shared" si="6"/>
        <v>0</v>
      </c>
      <c r="EO16" s="10">
        <f t="shared" si="6"/>
        <v>100</v>
      </c>
      <c r="EP16" s="10">
        <f t="shared" si="6"/>
        <v>0</v>
      </c>
      <c r="EQ16" s="10">
        <f t="shared" si="6"/>
        <v>0</v>
      </c>
      <c r="ER16" s="10">
        <f t="shared" si="6"/>
        <v>0</v>
      </c>
      <c r="ES16" s="10">
        <f t="shared" si="6"/>
        <v>100</v>
      </c>
      <c r="ET16" s="10">
        <f t="shared" si="6"/>
        <v>0</v>
      </c>
      <c r="EU16" s="10">
        <f t="shared" si="6"/>
        <v>100</v>
      </c>
      <c r="EV16" s="10">
        <f t="shared" si="6"/>
        <v>0</v>
      </c>
      <c r="EW16" s="10">
        <f t="shared" si="6"/>
        <v>0</v>
      </c>
      <c r="EX16" s="10">
        <f t="shared" si="6"/>
        <v>0</v>
      </c>
      <c r="EY16" s="10">
        <f t="shared" si="6"/>
        <v>100</v>
      </c>
      <c r="EZ16" s="10">
        <f t="shared" si="6"/>
        <v>0</v>
      </c>
      <c r="FA16" s="10">
        <f t="shared" si="6"/>
        <v>100</v>
      </c>
      <c r="FB16" s="10">
        <f t="shared" si="6"/>
        <v>0</v>
      </c>
      <c r="FC16" s="10">
        <f t="shared" si="6"/>
        <v>0</v>
      </c>
      <c r="FD16" s="10">
        <f t="shared" si="6"/>
        <v>100</v>
      </c>
      <c r="FE16" s="10">
        <f t="shared" si="6"/>
        <v>0</v>
      </c>
      <c r="FF16" s="10">
        <f t="shared" si="6"/>
        <v>0</v>
      </c>
      <c r="FG16" s="10">
        <f t="shared" si="6"/>
        <v>0</v>
      </c>
      <c r="FH16" s="10">
        <f t="shared" si="6"/>
        <v>100</v>
      </c>
      <c r="FI16" s="10">
        <f t="shared" si="6"/>
        <v>0</v>
      </c>
      <c r="FJ16" s="10">
        <f t="shared" si="6"/>
        <v>0</v>
      </c>
      <c r="FK16" s="10">
        <f t="shared" si="6"/>
        <v>100</v>
      </c>
      <c r="FL16" s="10">
        <f t="shared" si="6"/>
        <v>0</v>
      </c>
      <c r="FM16" s="10">
        <f t="shared" si="6"/>
        <v>100</v>
      </c>
      <c r="FN16" s="10">
        <f t="shared" si="6"/>
        <v>0</v>
      </c>
      <c r="FO16" s="10">
        <f t="shared" si="6"/>
        <v>0</v>
      </c>
      <c r="FP16" s="10">
        <f t="shared" si="6"/>
        <v>0</v>
      </c>
      <c r="FQ16" s="10">
        <f t="shared" si="6"/>
        <v>100</v>
      </c>
      <c r="FR16" s="10">
        <f t="shared" si="6"/>
        <v>0</v>
      </c>
      <c r="FS16" s="10">
        <f t="shared" si="6"/>
        <v>0</v>
      </c>
      <c r="FT16" s="10">
        <f t="shared" si="6"/>
        <v>100</v>
      </c>
      <c r="FU16" s="10">
        <f t="shared" si="6"/>
        <v>100</v>
      </c>
      <c r="FV16" s="10">
        <f t="shared" si="6"/>
        <v>0</v>
      </c>
      <c r="FW16" s="10">
        <f t="shared" si="6"/>
        <v>0</v>
      </c>
      <c r="FX16" s="10">
        <f t="shared" si="6"/>
        <v>0</v>
      </c>
      <c r="FY16" s="10">
        <f t="shared" si="6"/>
        <v>100</v>
      </c>
      <c r="FZ16" s="10">
        <f t="shared" si="6"/>
        <v>0</v>
      </c>
      <c r="GA16" s="10">
        <f t="shared" si="6"/>
        <v>0</v>
      </c>
      <c r="GB16" s="10">
        <f t="shared" si="6"/>
        <v>0</v>
      </c>
      <c r="GC16" s="10">
        <f t="shared" si="6"/>
        <v>100</v>
      </c>
      <c r="GD16" s="10">
        <f t="shared" si="6"/>
        <v>0</v>
      </c>
      <c r="GE16" s="10">
        <f t="shared" si="6"/>
        <v>100</v>
      </c>
      <c r="GF16" s="10">
        <f t="shared" si="6"/>
        <v>0</v>
      </c>
      <c r="GG16" s="10">
        <f t="shared" si="6"/>
        <v>0</v>
      </c>
      <c r="GH16" s="10">
        <f t="shared" si="6"/>
        <v>0</v>
      </c>
      <c r="GI16" s="10">
        <f t="shared" si="6"/>
        <v>100</v>
      </c>
      <c r="GJ16" s="10">
        <f t="shared" si="6"/>
        <v>0</v>
      </c>
      <c r="GK16" s="10">
        <f t="shared" si="6"/>
        <v>0</v>
      </c>
      <c r="GL16" s="10">
        <f t="shared" si="6"/>
        <v>100</v>
      </c>
      <c r="GM16" s="10">
        <f t="shared" si="6"/>
        <v>100</v>
      </c>
      <c r="GN16" s="10">
        <f t="shared" ref="GN16:HS16" si="7">GN15/1%</f>
        <v>0</v>
      </c>
      <c r="GO16" s="10">
        <f t="shared" si="7"/>
        <v>0</v>
      </c>
      <c r="GP16" s="10">
        <f t="shared" si="7"/>
        <v>0</v>
      </c>
      <c r="GQ16" s="10">
        <f t="shared" si="7"/>
        <v>0</v>
      </c>
      <c r="GR16" s="10">
        <f t="shared" si="7"/>
        <v>100</v>
      </c>
      <c r="GS16" s="10">
        <f t="shared" si="7"/>
        <v>0</v>
      </c>
      <c r="GT16" s="10">
        <f t="shared" si="7"/>
        <v>0</v>
      </c>
      <c r="GU16" s="10">
        <f t="shared" si="7"/>
        <v>100</v>
      </c>
      <c r="GV16" s="10">
        <f t="shared" si="7"/>
        <v>0</v>
      </c>
      <c r="GW16" s="10">
        <f t="shared" si="7"/>
        <v>0</v>
      </c>
      <c r="GX16" s="10">
        <f t="shared" si="7"/>
        <v>100</v>
      </c>
      <c r="GY16" s="10">
        <f t="shared" si="7"/>
        <v>0</v>
      </c>
      <c r="GZ16" s="10">
        <f t="shared" si="7"/>
        <v>100</v>
      </c>
      <c r="HA16" s="10">
        <f t="shared" si="7"/>
        <v>0</v>
      </c>
      <c r="HB16" s="10">
        <f t="shared" si="7"/>
        <v>0</v>
      </c>
      <c r="HC16" s="10">
        <f t="shared" si="7"/>
        <v>0</v>
      </c>
      <c r="HD16" s="10">
        <f t="shared" si="7"/>
        <v>100</v>
      </c>
      <c r="HE16" s="10">
        <f t="shared" si="7"/>
        <v>0</v>
      </c>
      <c r="HF16" s="10">
        <f t="shared" si="7"/>
        <v>100</v>
      </c>
      <c r="HG16" s="10">
        <f t="shared" si="7"/>
        <v>0</v>
      </c>
      <c r="HH16" s="10">
        <f t="shared" si="7"/>
        <v>0</v>
      </c>
      <c r="HI16" s="10">
        <f t="shared" si="7"/>
        <v>0</v>
      </c>
      <c r="HJ16" s="10">
        <f t="shared" si="7"/>
        <v>100</v>
      </c>
      <c r="HK16" s="10">
        <f t="shared" si="7"/>
        <v>0</v>
      </c>
      <c r="HL16" s="10">
        <f t="shared" si="7"/>
        <v>0</v>
      </c>
      <c r="HM16" s="10">
        <f t="shared" si="7"/>
        <v>100</v>
      </c>
      <c r="HN16" s="10">
        <f t="shared" si="7"/>
        <v>0</v>
      </c>
      <c r="HO16" s="10">
        <f t="shared" si="7"/>
        <v>100</v>
      </c>
      <c r="HP16" s="10">
        <f t="shared" si="7"/>
        <v>0</v>
      </c>
      <c r="HQ16" s="10">
        <f t="shared" si="7"/>
        <v>0</v>
      </c>
      <c r="HR16" s="10">
        <f t="shared" si="7"/>
        <v>100</v>
      </c>
      <c r="HS16" s="10">
        <f t="shared" si="7"/>
        <v>0</v>
      </c>
    </row>
    <row r="17" spans="2:35" x14ac:dyDescent="0.25">
      <c r="B17" s="11"/>
      <c r="C17" s="12"/>
      <c r="AI17" s="11"/>
    </row>
    <row r="18" spans="2:35" x14ac:dyDescent="0.25">
      <c r="B18" s="11" t="s">
        <v>3172</v>
      </c>
      <c r="AI18" s="11"/>
    </row>
    <row r="19" spans="2:35" x14ac:dyDescent="0.25">
      <c r="B19" t="s">
        <v>3173</v>
      </c>
      <c r="C19" t="s">
        <v>3181</v>
      </c>
      <c r="D19">
        <f>(C16+F16+I16+L16+O16+R16+U16+X16+AA16+AD16+AG16+AJ16)/12</f>
        <v>8.3333333333333339</v>
      </c>
      <c r="F19">
        <f>8.3*1/100</f>
        <v>8.3000000000000004E-2</v>
      </c>
      <c r="G19">
        <v>0</v>
      </c>
      <c r="H19" t="s">
        <v>3229</v>
      </c>
      <c r="AI19" s="11"/>
    </row>
    <row r="20" spans="2:35" x14ac:dyDescent="0.25">
      <c r="B20" t="s">
        <v>3175</v>
      </c>
      <c r="C20" t="s">
        <v>3181</v>
      </c>
      <c r="D20">
        <f>(D16+G16+J16+M16+P16+S16+V16+Y16+AB16+AE16+AH16+AK16)/12</f>
        <v>58.333333333333336</v>
      </c>
      <c r="F20">
        <f>58.33*1/100</f>
        <v>0.58329999999999993</v>
      </c>
      <c r="G20">
        <v>1</v>
      </c>
      <c r="H20" t="s">
        <v>3230</v>
      </c>
      <c r="AI20" s="11"/>
    </row>
    <row r="21" spans="2:35" x14ac:dyDescent="0.25">
      <c r="B21" t="s">
        <v>3176</v>
      </c>
      <c r="C21" t="s">
        <v>3181</v>
      </c>
      <c r="D21">
        <f>(E16+H16+K16+N16+Q16+T16+W16+Z16+AC16+AF16+AI16+AL16)/12</f>
        <v>33.333333333333336</v>
      </c>
      <c r="F21">
        <f>33.3*1/100</f>
        <v>0.33299999999999996</v>
      </c>
      <c r="G21">
        <v>0</v>
      </c>
      <c r="H21" t="s">
        <v>3229</v>
      </c>
      <c r="AI21" s="11"/>
    </row>
    <row r="23" spans="2:35" x14ac:dyDescent="0.25">
      <c r="B23" t="s">
        <v>3173</v>
      </c>
      <c r="C23" t="s">
        <v>3182</v>
      </c>
      <c r="D23" s="44">
        <f>(AM16+AP16+AS16+AV16+AY16+BB16+BE16+BH16+BK16+BN16+BQ16+BT16+BW16+BZ16+CC16+CF16+CI16+CL16+CO16+CR16+CU16+CX16)/22</f>
        <v>0</v>
      </c>
      <c r="F23">
        <v>0</v>
      </c>
      <c r="G23">
        <v>0</v>
      </c>
      <c r="H23" t="s">
        <v>3229</v>
      </c>
    </row>
    <row r="24" spans="2:35" x14ac:dyDescent="0.25">
      <c r="B24" t="s">
        <v>3175</v>
      </c>
      <c r="C24" t="s">
        <v>3182</v>
      </c>
      <c r="D24">
        <f>(AN16+AQ16+AT16+AW16+AZ16+BC16+BF16+BI16+BL16+BO16+BR16+BU16+BX16+CA16+CD16+CG16+CJ16+CM16+CP16+CS16+CV16+CY16)/22</f>
        <v>36.363636363636367</v>
      </c>
      <c r="F24">
        <f>36.36*1/100</f>
        <v>0.36359999999999998</v>
      </c>
      <c r="G24">
        <v>0</v>
      </c>
      <c r="H24" t="s">
        <v>3229</v>
      </c>
    </row>
    <row r="25" spans="2:35" x14ac:dyDescent="0.25">
      <c r="B25" t="s">
        <v>3176</v>
      </c>
      <c r="C25" t="s">
        <v>3182</v>
      </c>
      <c r="D25">
        <f>(AO16+AR16+AU16+AX16+BA16+BD16+BG16+BJ16+BM16+BP16+BS16+BV16+BY16+CB16+CE16+CH16+CK16+CN16+CQ16+CT16+CW16+CZ16)/22</f>
        <v>63.636363636363633</v>
      </c>
      <c r="F25">
        <f>63.63*1/100</f>
        <v>0.63629999999999998</v>
      </c>
      <c r="G25">
        <v>1</v>
      </c>
      <c r="H25" t="s">
        <v>3231</v>
      </c>
    </row>
    <row r="27" spans="2:35" x14ac:dyDescent="0.25">
      <c r="B27" t="s">
        <v>3173</v>
      </c>
      <c r="C27" t="s">
        <v>3183</v>
      </c>
      <c r="D27">
        <f>(DA16+DD16+DG16+DJ16+DM16+DP16+DS16+DV16+DY16+EB16)/10</f>
        <v>0</v>
      </c>
      <c r="F27">
        <v>0</v>
      </c>
      <c r="G27">
        <v>0</v>
      </c>
      <c r="H27" t="s">
        <v>3229</v>
      </c>
    </row>
    <row r="28" spans="2:35" x14ac:dyDescent="0.25">
      <c r="B28" t="s">
        <v>3175</v>
      </c>
      <c r="C28" t="s">
        <v>3183</v>
      </c>
      <c r="D28">
        <f>(DB16+DE16+DH16+DK16+DN16+DQ16+DT16+DW16+DZ16+EC16)/10</f>
        <v>40</v>
      </c>
      <c r="F28">
        <f>40*1/100</f>
        <v>0.4</v>
      </c>
      <c r="G28">
        <v>0</v>
      </c>
      <c r="H28" t="s">
        <v>3229</v>
      </c>
    </row>
    <row r="29" spans="2:35" x14ac:dyDescent="0.25">
      <c r="B29" t="s">
        <v>3176</v>
      </c>
      <c r="C29" t="s">
        <v>3183</v>
      </c>
      <c r="D29">
        <f>(DC16+DF16+DI16+DL16+DO16+DR16+DU16+DX16+EA16+ED16)/10</f>
        <v>60</v>
      </c>
      <c r="F29">
        <f>60*1/100</f>
        <v>0.6</v>
      </c>
      <c r="G29">
        <v>1</v>
      </c>
      <c r="H29" t="s">
        <v>3231</v>
      </c>
    </row>
    <row r="31" spans="2:35" x14ac:dyDescent="0.25">
      <c r="B31" t="s">
        <v>3173</v>
      </c>
      <c r="C31" t="s">
        <v>3184</v>
      </c>
      <c r="D31">
        <f>(EE16+EH16+EK16+EN16+EQ16+ET16+EW16+EZ16+FC16+FF16+FI16+FL16+FO16+FR16)/14</f>
        <v>0</v>
      </c>
      <c r="F31">
        <v>0</v>
      </c>
      <c r="G31">
        <v>0</v>
      </c>
      <c r="H31" t="s">
        <v>3229</v>
      </c>
    </row>
    <row r="32" spans="2:35" x14ac:dyDescent="0.25">
      <c r="B32" t="s">
        <v>3175</v>
      </c>
      <c r="C32" t="s">
        <v>3184</v>
      </c>
      <c r="D32">
        <f>(EF16+EI16+EL16+EO16+ER16+EU16+EX16+FA16+FD16+FG16+FJ16+FM16+FP16+FS16)/14</f>
        <v>42.857142857142854</v>
      </c>
      <c r="F32">
        <f>42.8*1/100</f>
        <v>0.42799999999999999</v>
      </c>
      <c r="G32">
        <v>0</v>
      </c>
      <c r="H32" t="s">
        <v>3229</v>
      </c>
    </row>
    <row r="33" spans="2:8" x14ac:dyDescent="0.25">
      <c r="B33" t="s">
        <v>3176</v>
      </c>
      <c r="C33" t="s">
        <v>3184</v>
      </c>
      <c r="D33">
        <f>(EG16+EJ16+EM16+EP16+ES16+EV16+EY16+FB16+FE16+FH16+FK16+FN16+FQ16+FT16)/14</f>
        <v>57.142857142857146</v>
      </c>
      <c r="F33">
        <f>57.1*1/100</f>
        <v>0.57100000000000006</v>
      </c>
      <c r="G33">
        <v>1</v>
      </c>
      <c r="H33" t="s">
        <v>3231</v>
      </c>
    </row>
    <row r="35" spans="2:8" x14ac:dyDescent="0.25">
      <c r="B35" t="s">
        <v>3173</v>
      </c>
      <c r="C35" t="s">
        <v>3185</v>
      </c>
      <c r="D35">
        <f>(FU16+FX16+GA16+GD16+GG16+GJ16+GM16+GP16+GS16+GV16+GY16+HB16+HE16+HH16+HK16+HN16+HQ16)/17</f>
        <v>11.764705882352942</v>
      </c>
      <c r="F35">
        <f>11.7*1/100</f>
        <v>0.11699999999999999</v>
      </c>
      <c r="G35">
        <v>0</v>
      </c>
      <c r="H35" t="s">
        <v>3229</v>
      </c>
    </row>
    <row r="36" spans="2:8" x14ac:dyDescent="0.25">
      <c r="B36" t="s">
        <v>3175</v>
      </c>
      <c r="C36" t="s">
        <v>3185</v>
      </c>
      <c r="D36">
        <f>(FV16+FY16+GB16+GE16+GH16+GK16+GN16+GQ16+GT16+GW16+GZ16+HC16+HF16+HI16+HL16+HO16+HR16)/17</f>
        <v>35.294117647058826</v>
      </c>
      <c r="F36">
        <f>35.2*1/100</f>
        <v>0.35200000000000004</v>
      </c>
      <c r="G36">
        <v>0</v>
      </c>
      <c r="H36" t="s">
        <v>3229</v>
      </c>
    </row>
    <row r="37" spans="2:8" x14ac:dyDescent="0.25">
      <c r="B37" t="s">
        <v>3176</v>
      </c>
      <c r="C37" t="s">
        <v>3185</v>
      </c>
      <c r="D37">
        <f>(FW16+FZ16+GC16+GF16+GL16+GO16+GR16+GU16+GX16+HA16+HD16+HG16+HJ16+HM16+HP16+HS16)/17</f>
        <v>47.058823529411768</v>
      </c>
      <c r="F37">
        <f>47.05*1/100</f>
        <v>0.47049999999999997</v>
      </c>
      <c r="G37">
        <v>1</v>
      </c>
      <c r="H37" t="s">
        <v>3231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15:B15"/>
    <mergeCell ref="A16:B16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45"/>
  <sheetViews>
    <sheetView zoomScale="90" zoomScaleNormal="90" workbookViewId="0">
      <selection activeCell="G13" sqref="G1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60</v>
      </c>
      <c r="B1" s="14" t="s">
        <v>1001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3208</v>
      </c>
      <c r="B2" s="7" t="s">
        <v>3232</v>
      </c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 t="s">
        <v>3233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81" t="s">
        <v>0</v>
      </c>
      <c r="B4" s="81" t="s">
        <v>332</v>
      </c>
      <c r="C4" s="83" t="s">
        <v>991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84"/>
      <c r="BH4" s="57" t="s">
        <v>993</v>
      </c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 t="s">
        <v>993</v>
      </c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68" t="s">
        <v>1003</v>
      </c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6"/>
      <c r="EQ4" s="67" t="s">
        <v>1004</v>
      </c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54" t="s">
        <v>1004</v>
      </c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 t="s">
        <v>1004</v>
      </c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 t="s">
        <v>1004</v>
      </c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6"/>
      <c r="HT4" s="57" t="s">
        <v>1004</v>
      </c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70" t="s">
        <v>1008</v>
      </c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99"/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100"/>
    </row>
    <row r="5" spans="1:317" ht="15.75" customHeight="1" x14ac:dyDescent="0.25">
      <c r="A5" s="81"/>
      <c r="B5" s="81"/>
      <c r="C5" s="75" t="s">
        <v>992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4" t="s">
        <v>994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1"/>
      <c r="CU5" s="92" t="s">
        <v>1002</v>
      </c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4"/>
      <c r="DP5" s="62" t="s">
        <v>48</v>
      </c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8"/>
      <c r="EQ5" s="73" t="s">
        <v>1005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51" t="s">
        <v>998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1006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 t="s">
        <v>1007</v>
      </c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3"/>
      <c r="HT5" s="51" t="s">
        <v>59</v>
      </c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92" t="s">
        <v>1000</v>
      </c>
      <c r="IY5" s="93"/>
      <c r="IZ5" s="93"/>
      <c r="JA5" s="93"/>
      <c r="JB5" s="93"/>
      <c r="JC5" s="93"/>
      <c r="JD5" s="93"/>
      <c r="JE5" s="93"/>
      <c r="JF5" s="93"/>
      <c r="JG5" s="93"/>
      <c r="JH5" s="93"/>
      <c r="JI5" s="93"/>
      <c r="JJ5" s="93"/>
      <c r="JK5" s="93"/>
      <c r="JL5" s="93"/>
      <c r="JM5" s="93"/>
      <c r="JN5" s="93"/>
      <c r="JO5" s="93"/>
      <c r="JP5" s="93"/>
      <c r="JQ5" s="93"/>
      <c r="JR5" s="93"/>
      <c r="JS5" s="93"/>
      <c r="JT5" s="93"/>
      <c r="JU5" s="93"/>
      <c r="JV5" s="93"/>
      <c r="JW5" s="93"/>
      <c r="JX5" s="93"/>
      <c r="JY5" s="93"/>
      <c r="JZ5" s="93"/>
      <c r="KA5" s="93"/>
      <c r="KB5" s="93"/>
      <c r="KC5" s="93"/>
      <c r="KD5" s="93"/>
      <c r="KE5" s="93"/>
      <c r="KF5" s="93"/>
      <c r="KG5" s="93"/>
      <c r="KH5" s="93"/>
      <c r="KI5" s="93"/>
      <c r="KJ5" s="93"/>
      <c r="KK5" s="93"/>
      <c r="KL5" s="93"/>
      <c r="KM5" s="93"/>
      <c r="KN5" s="93"/>
      <c r="KO5" s="93"/>
      <c r="KP5" s="93"/>
      <c r="KQ5" s="93"/>
      <c r="KR5" s="93"/>
      <c r="KS5" s="93"/>
      <c r="KT5" s="93"/>
      <c r="KU5" s="93"/>
      <c r="KV5" s="93"/>
      <c r="KW5" s="93"/>
      <c r="KX5" s="93"/>
      <c r="KY5" s="93"/>
      <c r="KZ5" s="93"/>
      <c r="LA5" s="93"/>
      <c r="LB5" s="93"/>
      <c r="LC5" s="93"/>
      <c r="LD5" s="93"/>
      <c r="LE5" s="94"/>
    </row>
    <row r="6" spans="1:317" ht="0.75" customHeight="1" x14ac:dyDescent="0.25">
      <c r="A6" s="81"/>
      <c r="B6" s="81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0"/>
      <c r="DQ6" s="20"/>
      <c r="DR6" s="20"/>
      <c r="DS6" s="20"/>
      <c r="DT6" s="20"/>
      <c r="DU6" s="20"/>
      <c r="DV6" s="20"/>
      <c r="DW6" s="20"/>
      <c r="DX6" s="20"/>
      <c r="DY6" s="20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1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81"/>
      <c r="B7" s="81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1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81"/>
      <c r="B8" s="81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1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81"/>
      <c r="B9" s="81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1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81"/>
      <c r="B10" s="81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1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81"/>
      <c r="B11" s="81"/>
      <c r="C11" s="76" t="s">
        <v>61</v>
      </c>
      <c r="D11" s="60" t="s">
        <v>2</v>
      </c>
      <c r="E11" s="60" t="s">
        <v>3</v>
      </c>
      <c r="F11" s="60" t="s">
        <v>62</v>
      </c>
      <c r="G11" s="60" t="s">
        <v>4</v>
      </c>
      <c r="H11" s="60" t="s">
        <v>5</v>
      </c>
      <c r="I11" s="60" t="s">
        <v>63</v>
      </c>
      <c r="J11" s="60" t="s">
        <v>6</v>
      </c>
      <c r="K11" s="60" t="s">
        <v>7</v>
      </c>
      <c r="L11" s="60" t="s">
        <v>64</v>
      </c>
      <c r="M11" s="60" t="s">
        <v>6</v>
      </c>
      <c r="N11" s="60" t="s">
        <v>7</v>
      </c>
      <c r="O11" s="60" t="s">
        <v>65</v>
      </c>
      <c r="P11" s="60" t="s">
        <v>8</v>
      </c>
      <c r="Q11" s="60" t="s">
        <v>1</v>
      </c>
      <c r="R11" s="60" t="s">
        <v>66</v>
      </c>
      <c r="S11" s="60" t="s">
        <v>3</v>
      </c>
      <c r="T11" s="60" t="s">
        <v>9</v>
      </c>
      <c r="U11" s="60" t="s">
        <v>67</v>
      </c>
      <c r="V11" s="60" t="s">
        <v>3</v>
      </c>
      <c r="W11" s="60" t="s">
        <v>9</v>
      </c>
      <c r="X11" s="69" t="s">
        <v>68</v>
      </c>
      <c r="Y11" s="75" t="s">
        <v>7</v>
      </c>
      <c r="Z11" s="76" t="s">
        <v>10</v>
      </c>
      <c r="AA11" s="60" t="s">
        <v>69</v>
      </c>
      <c r="AB11" s="60" t="s">
        <v>11</v>
      </c>
      <c r="AC11" s="60" t="s">
        <v>12</v>
      </c>
      <c r="AD11" s="60" t="s">
        <v>70</v>
      </c>
      <c r="AE11" s="60" t="s">
        <v>1</v>
      </c>
      <c r="AF11" s="60" t="s">
        <v>2</v>
      </c>
      <c r="AG11" s="60" t="s">
        <v>71</v>
      </c>
      <c r="AH11" s="60" t="s">
        <v>9</v>
      </c>
      <c r="AI11" s="60" t="s">
        <v>4</v>
      </c>
      <c r="AJ11" s="69" t="s">
        <v>72</v>
      </c>
      <c r="AK11" s="75"/>
      <c r="AL11" s="75"/>
      <c r="AM11" s="69" t="s">
        <v>73</v>
      </c>
      <c r="AN11" s="75"/>
      <c r="AO11" s="75"/>
      <c r="AP11" s="69" t="s">
        <v>74</v>
      </c>
      <c r="AQ11" s="75"/>
      <c r="AR11" s="75"/>
      <c r="AS11" s="69" t="s">
        <v>75</v>
      </c>
      <c r="AT11" s="75"/>
      <c r="AU11" s="75"/>
      <c r="AV11" s="69" t="s">
        <v>76</v>
      </c>
      <c r="AW11" s="75"/>
      <c r="AX11" s="75"/>
      <c r="AY11" s="69" t="s">
        <v>77</v>
      </c>
      <c r="AZ11" s="75"/>
      <c r="BA11" s="75"/>
      <c r="BB11" s="69" t="s">
        <v>78</v>
      </c>
      <c r="BC11" s="75"/>
      <c r="BD11" s="75"/>
      <c r="BE11" s="69" t="s">
        <v>79</v>
      </c>
      <c r="BF11" s="75"/>
      <c r="BG11" s="75"/>
      <c r="BH11" s="73" t="s">
        <v>85</v>
      </c>
      <c r="BI11" s="73"/>
      <c r="BJ11" s="73"/>
      <c r="BK11" s="73" t="s">
        <v>2</v>
      </c>
      <c r="BL11" s="73"/>
      <c r="BM11" s="73"/>
      <c r="BN11" s="73" t="s">
        <v>86</v>
      </c>
      <c r="BO11" s="73"/>
      <c r="BP11" s="73"/>
      <c r="BQ11" s="73" t="s">
        <v>9</v>
      </c>
      <c r="BR11" s="73"/>
      <c r="BS11" s="73"/>
      <c r="BT11" s="73" t="s">
        <v>4</v>
      </c>
      <c r="BU11" s="73"/>
      <c r="BV11" s="73"/>
      <c r="BW11" s="73" t="s">
        <v>5</v>
      </c>
      <c r="BX11" s="73"/>
      <c r="BY11" s="73"/>
      <c r="BZ11" s="50" t="s">
        <v>13</v>
      </c>
      <c r="CA11" s="50"/>
      <c r="CB11" s="50"/>
      <c r="CC11" s="73" t="s">
        <v>6</v>
      </c>
      <c r="CD11" s="73"/>
      <c r="CE11" s="73"/>
      <c r="CF11" s="73" t="s">
        <v>7</v>
      </c>
      <c r="CG11" s="73"/>
      <c r="CH11" s="73"/>
      <c r="CI11" s="73" t="s">
        <v>10</v>
      </c>
      <c r="CJ11" s="73"/>
      <c r="CK11" s="73"/>
      <c r="CL11" s="73" t="s">
        <v>87</v>
      </c>
      <c r="CM11" s="73"/>
      <c r="CN11" s="73"/>
      <c r="CO11" s="73" t="s">
        <v>11</v>
      </c>
      <c r="CP11" s="73"/>
      <c r="CQ11" s="73"/>
      <c r="CR11" s="88" t="s">
        <v>12</v>
      </c>
      <c r="CS11" s="88"/>
      <c r="CT11" s="88"/>
      <c r="CU11" s="88" t="s">
        <v>88</v>
      </c>
      <c r="CV11" s="88"/>
      <c r="CW11" s="88"/>
      <c r="CX11" s="73" t="s">
        <v>89</v>
      </c>
      <c r="CY11" s="73"/>
      <c r="CZ11" s="73"/>
      <c r="DA11" s="73" t="s">
        <v>90</v>
      </c>
      <c r="DB11" s="73"/>
      <c r="DC11" s="73"/>
      <c r="DD11" s="50" t="s">
        <v>91</v>
      </c>
      <c r="DE11" s="50"/>
      <c r="DF11" s="50"/>
      <c r="DG11" s="73" t="s">
        <v>92</v>
      </c>
      <c r="DH11" s="73"/>
      <c r="DI11" s="73"/>
      <c r="DJ11" s="73" t="s">
        <v>93</v>
      </c>
      <c r="DK11" s="73"/>
      <c r="DL11" s="73"/>
      <c r="DM11" s="73" t="s">
        <v>94</v>
      </c>
      <c r="DN11" s="73"/>
      <c r="DO11" s="73"/>
      <c r="DP11" s="50" t="s">
        <v>1009</v>
      </c>
      <c r="DQ11" s="50"/>
      <c r="DR11" s="50"/>
      <c r="DS11" s="50" t="s">
        <v>1010</v>
      </c>
      <c r="DT11" s="50"/>
      <c r="DU11" s="50"/>
      <c r="DV11" s="50" t="s">
        <v>1011</v>
      </c>
      <c r="DW11" s="50"/>
      <c r="DX11" s="50"/>
      <c r="DY11" s="50" t="s">
        <v>1012</v>
      </c>
      <c r="DZ11" s="50"/>
      <c r="EA11" s="50"/>
      <c r="EB11" s="50" t="s">
        <v>1013</v>
      </c>
      <c r="EC11" s="50"/>
      <c r="ED11" s="50"/>
      <c r="EE11" s="50" t="s">
        <v>1014</v>
      </c>
      <c r="EF11" s="50"/>
      <c r="EG11" s="50"/>
      <c r="EH11" s="50" t="s">
        <v>1015</v>
      </c>
      <c r="EI11" s="50"/>
      <c r="EJ11" s="50"/>
      <c r="EK11" s="50" t="s">
        <v>1016</v>
      </c>
      <c r="EL11" s="50"/>
      <c r="EM11" s="50"/>
      <c r="EN11" s="50" t="s">
        <v>1017</v>
      </c>
      <c r="EO11" s="50"/>
      <c r="EP11" s="50"/>
      <c r="EQ11" s="50" t="s">
        <v>80</v>
      </c>
      <c r="ER11" s="50"/>
      <c r="ES11" s="50"/>
      <c r="ET11" s="50" t="s">
        <v>81</v>
      </c>
      <c r="EU11" s="50"/>
      <c r="EV11" s="50"/>
      <c r="EW11" s="50" t="s">
        <v>82</v>
      </c>
      <c r="EX11" s="50"/>
      <c r="EY11" s="50"/>
      <c r="EZ11" s="50" t="s">
        <v>83</v>
      </c>
      <c r="FA11" s="50"/>
      <c r="FB11" s="50"/>
      <c r="FC11" s="50" t="s">
        <v>84</v>
      </c>
      <c r="FD11" s="50"/>
      <c r="FE11" s="50"/>
      <c r="FF11" s="50" t="s">
        <v>95</v>
      </c>
      <c r="FG11" s="50"/>
      <c r="FH11" s="50"/>
      <c r="FI11" s="50" t="s">
        <v>96</v>
      </c>
      <c r="FJ11" s="50"/>
      <c r="FK11" s="50"/>
      <c r="FL11" s="50" t="s">
        <v>97</v>
      </c>
      <c r="FM11" s="50"/>
      <c r="FN11" s="50"/>
      <c r="FO11" s="50" t="s">
        <v>98</v>
      </c>
      <c r="FP11" s="50"/>
      <c r="FQ11" s="50"/>
      <c r="FR11" s="50" t="s">
        <v>1018</v>
      </c>
      <c r="FS11" s="50"/>
      <c r="FT11" s="50"/>
      <c r="FU11" s="50" t="s">
        <v>1019</v>
      </c>
      <c r="FV11" s="50"/>
      <c r="FW11" s="50"/>
      <c r="FX11" s="50" t="s">
        <v>1020</v>
      </c>
      <c r="FY11" s="50"/>
      <c r="FZ11" s="50"/>
      <c r="GA11" s="50" t="s">
        <v>1021</v>
      </c>
      <c r="GB11" s="50"/>
      <c r="GC11" s="50"/>
      <c r="GD11" s="50" t="s">
        <v>1022</v>
      </c>
      <c r="GE11" s="50"/>
      <c r="GF11" s="50"/>
      <c r="GG11" s="50" t="s">
        <v>1023</v>
      </c>
      <c r="GH11" s="50"/>
      <c r="GI11" s="50"/>
      <c r="GJ11" s="50" t="s">
        <v>1024</v>
      </c>
      <c r="GK11" s="50"/>
      <c r="GL11" s="50"/>
      <c r="GM11" s="50" t="s">
        <v>1025</v>
      </c>
      <c r="GN11" s="50"/>
      <c r="GO11" s="50"/>
      <c r="GP11" s="50" t="s">
        <v>1026</v>
      </c>
      <c r="GQ11" s="50"/>
      <c r="GR11" s="50"/>
      <c r="GS11" s="50" t="s">
        <v>1027</v>
      </c>
      <c r="GT11" s="50"/>
      <c r="GU11" s="50"/>
      <c r="GV11" s="50" t="s">
        <v>1028</v>
      </c>
      <c r="GW11" s="50"/>
      <c r="GX11" s="50"/>
      <c r="GY11" s="50" t="s">
        <v>1029</v>
      </c>
      <c r="GZ11" s="50"/>
      <c r="HA11" s="50"/>
      <c r="HB11" s="50" t="s">
        <v>1030</v>
      </c>
      <c r="HC11" s="50"/>
      <c r="HD11" s="50"/>
      <c r="HE11" s="50" t="s">
        <v>1031</v>
      </c>
      <c r="HF11" s="50"/>
      <c r="HG11" s="50"/>
      <c r="HH11" s="50" t="s">
        <v>1032</v>
      </c>
      <c r="HI11" s="50"/>
      <c r="HJ11" s="50"/>
      <c r="HK11" s="50" t="s">
        <v>1033</v>
      </c>
      <c r="HL11" s="50"/>
      <c r="HM11" s="50"/>
      <c r="HN11" s="50" t="s">
        <v>1034</v>
      </c>
      <c r="HO11" s="50"/>
      <c r="HP11" s="50"/>
      <c r="HQ11" s="50" t="s">
        <v>1035</v>
      </c>
      <c r="HR11" s="50"/>
      <c r="HS11" s="50"/>
      <c r="HT11" s="50" t="s">
        <v>1036</v>
      </c>
      <c r="HU11" s="50"/>
      <c r="HV11" s="50"/>
      <c r="HW11" s="50" t="s">
        <v>1037</v>
      </c>
      <c r="HX11" s="50"/>
      <c r="HY11" s="50"/>
      <c r="HZ11" s="50" t="s">
        <v>1038</v>
      </c>
      <c r="IA11" s="50"/>
      <c r="IB11" s="50"/>
      <c r="IC11" s="50" t="s">
        <v>1039</v>
      </c>
      <c r="ID11" s="50"/>
      <c r="IE11" s="50"/>
      <c r="IF11" s="50" t="s">
        <v>1040</v>
      </c>
      <c r="IG11" s="50"/>
      <c r="IH11" s="50"/>
      <c r="II11" s="50" t="s">
        <v>1041</v>
      </c>
      <c r="IJ11" s="50"/>
      <c r="IK11" s="50"/>
      <c r="IL11" s="50" t="s">
        <v>1042</v>
      </c>
      <c r="IM11" s="50"/>
      <c r="IN11" s="50"/>
      <c r="IO11" s="50" t="s">
        <v>1043</v>
      </c>
      <c r="IP11" s="50"/>
      <c r="IQ11" s="50"/>
      <c r="IR11" s="50" t="s">
        <v>1044</v>
      </c>
      <c r="IS11" s="50"/>
      <c r="IT11" s="50"/>
      <c r="IU11" s="50" t="s">
        <v>1045</v>
      </c>
      <c r="IV11" s="50"/>
      <c r="IW11" s="50"/>
      <c r="IX11" s="50" t="s">
        <v>1046</v>
      </c>
      <c r="IY11" s="50"/>
      <c r="IZ11" s="50"/>
      <c r="JA11" s="50" t="s">
        <v>1047</v>
      </c>
      <c r="JB11" s="50"/>
      <c r="JC11" s="50"/>
      <c r="JD11" s="50" t="s">
        <v>1048</v>
      </c>
      <c r="JE11" s="50"/>
      <c r="JF11" s="50"/>
      <c r="JG11" s="50" t="s">
        <v>1049</v>
      </c>
      <c r="JH11" s="50"/>
      <c r="JI11" s="50"/>
      <c r="JJ11" s="50" t="s">
        <v>1050</v>
      </c>
      <c r="JK11" s="50"/>
      <c r="JL11" s="50"/>
      <c r="JM11" s="50" t="s">
        <v>1051</v>
      </c>
      <c r="JN11" s="50"/>
      <c r="JO11" s="50"/>
      <c r="JP11" s="50" t="s">
        <v>1052</v>
      </c>
      <c r="JQ11" s="50"/>
      <c r="JR11" s="50"/>
      <c r="JS11" s="50" t="s">
        <v>1053</v>
      </c>
      <c r="JT11" s="50"/>
      <c r="JU11" s="50"/>
      <c r="JV11" s="50" t="s">
        <v>1054</v>
      </c>
      <c r="JW11" s="50"/>
      <c r="JX11" s="50"/>
      <c r="JY11" s="50" t="s">
        <v>1055</v>
      </c>
      <c r="JZ11" s="50"/>
      <c r="KA11" s="50"/>
      <c r="KB11" s="50" t="s">
        <v>1056</v>
      </c>
      <c r="KC11" s="50"/>
      <c r="KD11" s="50"/>
      <c r="KE11" s="50" t="s">
        <v>1057</v>
      </c>
      <c r="KF11" s="50"/>
      <c r="KG11" s="50"/>
      <c r="KH11" s="50" t="s">
        <v>1058</v>
      </c>
      <c r="KI11" s="50"/>
      <c r="KJ11" s="50"/>
      <c r="KK11" s="50" t="s">
        <v>1059</v>
      </c>
      <c r="KL11" s="50"/>
      <c r="KM11" s="50"/>
      <c r="KN11" s="50" t="s">
        <v>1060</v>
      </c>
      <c r="KO11" s="50"/>
      <c r="KP11" s="50"/>
      <c r="KQ11" s="50" t="s">
        <v>1061</v>
      </c>
      <c r="KR11" s="50"/>
      <c r="KS11" s="50"/>
      <c r="KT11" s="50" t="s">
        <v>1062</v>
      </c>
      <c r="KU11" s="50"/>
      <c r="KV11" s="50"/>
      <c r="KW11" s="50" t="s">
        <v>1063</v>
      </c>
      <c r="KX11" s="50"/>
      <c r="KY11" s="50"/>
      <c r="KZ11" s="50" t="s">
        <v>1064</v>
      </c>
      <c r="LA11" s="50"/>
      <c r="LB11" s="50"/>
      <c r="LC11" s="50" t="s">
        <v>1065</v>
      </c>
      <c r="LD11" s="50"/>
      <c r="LE11" s="50"/>
    </row>
    <row r="12" spans="1:317" ht="195" customHeight="1" x14ac:dyDescent="0.25">
      <c r="A12" s="81"/>
      <c r="B12" s="82"/>
      <c r="C12" s="47" t="s">
        <v>638</v>
      </c>
      <c r="D12" s="47"/>
      <c r="E12" s="47"/>
      <c r="F12" s="47" t="s">
        <v>642</v>
      </c>
      <c r="G12" s="47"/>
      <c r="H12" s="47"/>
      <c r="I12" s="47" t="s">
        <v>646</v>
      </c>
      <c r="J12" s="47"/>
      <c r="K12" s="47"/>
      <c r="L12" s="47" t="s">
        <v>650</v>
      </c>
      <c r="M12" s="47"/>
      <c r="N12" s="47"/>
      <c r="O12" s="47" t="s">
        <v>654</v>
      </c>
      <c r="P12" s="47"/>
      <c r="Q12" s="47"/>
      <c r="R12" s="47" t="s">
        <v>658</v>
      </c>
      <c r="S12" s="47"/>
      <c r="T12" s="47"/>
      <c r="U12" s="47" t="s">
        <v>661</v>
      </c>
      <c r="V12" s="47"/>
      <c r="W12" s="47"/>
      <c r="X12" s="47" t="s">
        <v>665</v>
      </c>
      <c r="Y12" s="47"/>
      <c r="Z12" s="47"/>
      <c r="AA12" s="47" t="s">
        <v>669</v>
      </c>
      <c r="AB12" s="47"/>
      <c r="AC12" s="47"/>
      <c r="AD12" s="47" t="s">
        <v>673</v>
      </c>
      <c r="AE12" s="47"/>
      <c r="AF12" s="47"/>
      <c r="AG12" s="47" t="s">
        <v>677</v>
      </c>
      <c r="AH12" s="47"/>
      <c r="AI12" s="47"/>
      <c r="AJ12" s="47" t="s">
        <v>680</v>
      </c>
      <c r="AK12" s="47"/>
      <c r="AL12" s="47"/>
      <c r="AM12" s="47" t="s">
        <v>684</v>
      </c>
      <c r="AN12" s="47"/>
      <c r="AO12" s="47"/>
      <c r="AP12" s="47" t="s">
        <v>687</v>
      </c>
      <c r="AQ12" s="47"/>
      <c r="AR12" s="47"/>
      <c r="AS12" s="47" t="s">
        <v>691</v>
      </c>
      <c r="AT12" s="47"/>
      <c r="AU12" s="47"/>
      <c r="AV12" s="47" t="s">
        <v>695</v>
      </c>
      <c r="AW12" s="47"/>
      <c r="AX12" s="47"/>
      <c r="AY12" s="47" t="s">
        <v>699</v>
      </c>
      <c r="AZ12" s="47"/>
      <c r="BA12" s="47"/>
      <c r="BB12" s="47" t="s">
        <v>703</v>
      </c>
      <c r="BC12" s="47"/>
      <c r="BD12" s="47"/>
      <c r="BE12" s="47" t="s">
        <v>707</v>
      </c>
      <c r="BF12" s="47"/>
      <c r="BG12" s="47"/>
      <c r="BH12" s="47" t="s">
        <v>711</v>
      </c>
      <c r="BI12" s="47"/>
      <c r="BJ12" s="47"/>
      <c r="BK12" s="47" t="s">
        <v>715</v>
      </c>
      <c r="BL12" s="47"/>
      <c r="BM12" s="47"/>
      <c r="BN12" s="47" t="s">
        <v>718</v>
      </c>
      <c r="BO12" s="47"/>
      <c r="BP12" s="47"/>
      <c r="BQ12" s="47" t="s">
        <v>721</v>
      </c>
      <c r="BR12" s="47"/>
      <c r="BS12" s="47"/>
      <c r="BT12" s="47" t="s">
        <v>725</v>
      </c>
      <c r="BU12" s="47"/>
      <c r="BV12" s="47"/>
      <c r="BW12" s="47" t="s">
        <v>728</v>
      </c>
      <c r="BX12" s="47"/>
      <c r="BY12" s="47"/>
      <c r="BZ12" s="47" t="s">
        <v>731</v>
      </c>
      <c r="CA12" s="47"/>
      <c r="CB12" s="47"/>
      <c r="CC12" s="47" t="s">
        <v>732</v>
      </c>
      <c r="CD12" s="47"/>
      <c r="CE12" s="47"/>
      <c r="CF12" s="47" t="s">
        <v>734</v>
      </c>
      <c r="CG12" s="47"/>
      <c r="CH12" s="47"/>
      <c r="CI12" s="47" t="s">
        <v>737</v>
      </c>
      <c r="CJ12" s="47"/>
      <c r="CK12" s="47"/>
      <c r="CL12" s="47" t="s">
        <v>741</v>
      </c>
      <c r="CM12" s="47"/>
      <c r="CN12" s="47"/>
      <c r="CO12" s="47" t="s">
        <v>745</v>
      </c>
      <c r="CP12" s="47"/>
      <c r="CQ12" s="47"/>
      <c r="CR12" s="47" t="s">
        <v>749</v>
      </c>
      <c r="CS12" s="47"/>
      <c r="CT12" s="47"/>
      <c r="CU12" s="47" t="s">
        <v>753</v>
      </c>
      <c r="CV12" s="47"/>
      <c r="CW12" s="47"/>
      <c r="CX12" s="47" t="s">
        <v>757</v>
      </c>
      <c r="CY12" s="47"/>
      <c r="CZ12" s="47"/>
      <c r="DA12" s="47" t="s">
        <v>760</v>
      </c>
      <c r="DB12" s="47"/>
      <c r="DC12" s="47"/>
      <c r="DD12" s="47" t="s">
        <v>764</v>
      </c>
      <c r="DE12" s="47"/>
      <c r="DF12" s="47"/>
      <c r="DG12" s="47" t="s">
        <v>765</v>
      </c>
      <c r="DH12" s="47"/>
      <c r="DI12" s="47"/>
      <c r="DJ12" s="47" t="s">
        <v>769</v>
      </c>
      <c r="DK12" s="47"/>
      <c r="DL12" s="47"/>
      <c r="DM12" s="47" t="s">
        <v>773</v>
      </c>
      <c r="DN12" s="47"/>
      <c r="DO12" s="47"/>
      <c r="DP12" s="47" t="s">
        <v>1356</v>
      </c>
      <c r="DQ12" s="47"/>
      <c r="DR12" s="47"/>
      <c r="DS12" s="47" t="s">
        <v>1360</v>
      </c>
      <c r="DT12" s="47"/>
      <c r="DU12" s="47"/>
      <c r="DV12" s="47" t="s">
        <v>1362</v>
      </c>
      <c r="DW12" s="47"/>
      <c r="DX12" s="47"/>
      <c r="DY12" s="47" t="s">
        <v>1738</v>
      </c>
      <c r="DZ12" s="47"/>
      <c r="EA12" s="47"/>
      <c r="EB12" s="65" t="s">
        <v>1369</v>
      </c>
      <c r="EC12" s="65"/>
      <c r="ED12" s="65"/>
      <c r="EE12" s="65" t="s">
        <v>1370</v>
      </c>
      <c r="EF12" s="65"/>
      <c r="EG12" s="65"/>
      <c r="EH12" s="65" t="s">
        <v>1374</v>
      </c>
      <c r="EI12" s="65"/>
      <c r="EJ12" s="65"/>
      <c r="EK12" s="65" t="s">
        <v>1376</v>
      </c>
      <c r="EL12" s="65"/>
      <c r="EM12" s="65"/>
      <c r="EN12" s="65" t="s">
        <v>1379</v>
      </c>
      <c r="EO12" s="65"/>
      <c r="EP12" s="65"/>
      <c r="EQ12" s="65" t="s">
        <v>777</v>
      </c>
      <c r="ER12" s="65"/>
      <c r="ES12" s="65"/>
      <c r="ET12" s="65" t="s">
        <v>781</v>
      </c>
      <c r="EU12" s="65"/>
      <c r="EV12" s="65"/>
      <c r="EW12" s="65" t="s">
        <v>785</v>
      </c>
      <c r="EX12" s="65"/>
      <c r="EY12" s="65"/>
      <c r="EZ12" s="65" t="s">
        <v>789</v>
      </c>
      <c r="FA12" s="65"/>
      <c r="FB12" s="65"/>
      <c r="FC12" s="65" t="s">
        <v>793</v>
      </c>
      <c r="FD12" s="65"/>
      <c r="FE12" s="65"/>
      <c r="FF12" s="65" t="s">
        <v>797</v>
      </c>
      <c r="FG12" s="65"/>
      <c r="FH12" s="65"/>
      <c r="FI12" s="65" t="s">
        <v>801</v>
      </c>
      <c r="FJ12" s="65"/>
      <c r="FK12" s="65"/>
      <c r="FL12" s="65" t="s">
        <v>802</v>
      </c>
      <c r="FM12" s="65"/>
      <c r="FN12" s="65"/>
      <c r="FO12" s="65" t="s">
        <v>805</v>
      </c>
      <c r="FP12" s="65"/>
      <c r="FQ12" s="65"/>
      <c r="FR12" s="65" t="s">
        <v>1384</v>
      </c>
      <c r="FS12" s="65"/>
      <c r="FT12" s="65"/>
      <c r="FU12" s="65" t="s">
        <v>1386</v>
      </c>
      <c r="FV12" s="65"/>
      <c r="FW12" s="65"/>
      <c r="FX12" s="65" t="s">
        <v>1390</v>
      </c>
      <c r="FY12" s="65"/>
      <c r="FZ12" s="65"/>
      <c r="GA12" s="65" t="s">
        <v>1394</v>
      </c>
      <c r="GB12" s="65"/>
      <c r="GC12" s="65"/>
      <c r="GD12" s="65" t="s">
        <v>1397</v>
      </c>
      <c r="GE12" s="65"/>
      <c r="GF12" s="65"/>
      <c r="GG12" s="65" t="s">
        <v>1401</v>
      </c>
      <c r="GH12" s="65"/>
      <c r="GI12" s="65"/>
      <c r="GJ12" s="65" t="s">
        <v>1405</v>
      </c>
      <c r="GK12" s="65"/>
      <c r="GL12" s="65"/>
      <c r="GM12" s="65" t="s">
        <v>1407</v>
      </c>
      <c r="GN12" s="65"/>
      <c r="GO12" s="65"/>
      <c r="GP12" s="65" t="s">
        <v>1411</v>
      </c>
      <c r="GQ12" s="65"/>
      <c r="GR12" s="65"/>
      <c r="GS12" s="65" t="s">
        <v>1415</v>
      </c>
      <c r="GT12" s="65"/>
      <c r="GU12" s="65"/>
      <c r="GV12" s="65" t="s">
        <v>1419</v>
      </c>
      <c r="GW12" s="65"/>
      <c r="GX12" s="65"/>
      <c r="GY12" s="65" t="s">
        <v>1423</v>
      </c>
      <c r="GZ12" s="65"/>
      <c r="HA12" s="65"/>
      <c r="HB12" s="65" t="s">
        <v>1427</v>
      </c>
      <c r="HC12" s="65"/>
      <c r="HD12" s="65"/>
      <c r="HE12" s="65" t="s">
        <v>1429</v>
      </c>
      <c r="HF12" s="65"/>
      <c r="HG12" s="65"/>
      <c r="HH12" s="65" t="s">
        <v>1433</v>
      </c>
      <c r="HI12" s="65"/>
      <c r="HJ12" s="65"/>
      <c r="HK12" s="65" t="s">
        <v>1435</v>
      </c>
      <c r="HL12" s="65"/>
      <c r="HM12" s="65"/>
      <c r="HN12" s="65" t="s">
        <v>1439</v>
      </c>
      <c r="HO12" s="65"/>
      <c r="HP12" s="65"/>
      <c r="HQ12" s="65" t="s">
        <v>1441</v>
      </c>
      <c r="HR12" s="65"/>
      <c r="HS12" s="65"/>
      <c r="HT12" s="65" t="s">
        <v>1445</v>
      </c>
      <c r="HU12" s="65"/>
      <c r="HV12" s="65"/>
      <c r="HW12" s="65" t="s">
        <v>1449</v>
      </c>
      <c r="HX12" s="65"/>
      <c r="HY12" s="65"/>
      <c r="HZ12" s="65" t="s">
        <v>1451</v>
      </c>
      <c r="IA12" s="65"/>
      <c r="IB12" s="65"/>
      <c r="IC12" s="65" t="s">
        <v>1453</v>
      </c>
      <c r="ID12" s="65"/>
      <c r="IE12" s="65"/>
      <c r="IF12" s="65" t="s">
        <v>1457</v>
      </c>
      <c r="IG12" s="65"/>
      <c r="IH12" s="65"/>
      <c r="II12" s="65" t="s">
        <v>1460</v>
      </c>
      <c r="IJ12" s="65"/>
      <c r="IK12" s="65"/>
      <c r="IL12" s="65" t="s">
        <v>1462</v>
      </c>
      <c r="IM12" s="65"/>
      <c r="IN12" s="65"/>
      <c r="IO12" s="65" t="s">
        <v>1466</v>
      </c>
      <c r="IP12" s="65"/>
      <c r="IQ12" s="65"/>
      <c r="IR12" s="65" t="s">
        <v>1469</v>
      </c>
      <c r="IS12" s="65"/>
      <c r="IT12" s="65"/>
      <c r="IU12" s="65" t="s">
        <v>1471</v>
      </c>
      <c r="IV12" s="65"/>
      <c r="IW12" s="65"/>
      <c r="IX12" s="89" t="s">
        <v>1472</v>
      </c>
      <c r="IY12" s="89"/>
      <c r="IZ12" s="89"/>
      <c r="JA12" s="89" t="s">
        <v>1473</v>
      </c>
      <c r="JB12" s="89"/>
      <c r="JC12" s="89"/>
      <c r="JD12" s="89" t="s">
        <v>1474</v>
      </c>
      <c r="JE12" s="89"/>
      <c r="JF12" s="89"/>
      <c r="JG12" s="89" t="s">
        <v>1475</v>
      </c>
      <c r="JH12" s="89"/>
      <c r="JI12" s="89"/>
      <c r="JJ12" s="47" t="s">
        <v>1476</v>
      </c>
      <c r="JK12" s="47"/>
      <c r="JL12" s="47"/>
      <c r="JM12" s="47" t="s">
        <v>1479</v>
      </c>
      <c r="JN12" s="47"/>
      <c r="JO12" s="47"/>
      <c r="JP12" s="47" t="s">
        <v>1483</v>
      </c>
      <c r="JQ12" s="47"/>
      <c r="JR12" s="47"/>
      <c r="JS12" s="47" t="s">
        <v>1484</v>
      </c>
      <c r="JT12" s="47"/>
      <c r="JU12" s="47"/>
      <c r="JV12" s="47" t="s">
        <v>1488</v>
      </c>
      <c r="JW12" s="47"/>
      <c r="JX12" s="47"/>
      <c r="JY12" s="47" t="s">
        <v>1492</v>
      </c>
      <c r="JZ12" s="47"/>
      <c r="KA12" s="47"/>
      <c r="KB12" s="47" t="s">
        <v>1496</v>
      </c>
      <c r="KC12" s="47"/>
      <c r="KD12" s="47"/>
      <c r="KE12" s="47" t="s">
        <v>1500</v>
      </c>
      <c r="KF12" s="47"/>
      <c r="KG12" s="47"/>
      <c r="KH12" s="47" t="s">
        <v>1502</v>
      </c>
      <c r="KI12" s="47"/>
      <c r="KJ12" s="47"/>
      <c r="KK12" s="47" t="s">
        <v>1504</v>
      </c>
      <c r="KL12" s="47"/>
      <c r="KM12" s="47"/>
      <c r="KN12" s="47" t="s">
        <v>1739</v>
      </c>
      <c r="KO12" s="47"/>
      <c r="KP12" s="47"/>
      <c r="KQ12" s="47" t="s">
        <v>1509</v>
      </c>
      <c r="KR12" s="47"/>
      <c r="KS12" s="47"/>
      <c r="KT12" s="47" t="s">
        <v>1512</v>
      </c>
      <c r="KU12" s="47"/>
      <c r="KV12" s="47"/>
      <c r="KW12" s="65" t="s">
        <v>1514</v>
      </c>
      <c r="KX12" s="65"/>
      <c r="KY12" s="65"/>
      <c r="KZ12" s="47" t="s">
        <v>1516</v>
      </c>
      <c r="LA12" s="47"/>
      <c r="LB12" s="47"/>
      <c r="LC12" s="47" t="s">
        <v>1517</v>
      </c>
      <c r="LD12" s="47"/>
      <c r="LE12" s="47"/>
    </row>
    <row r="13" spans="1:317" ht="156" x14ac:dyDescent="0.25">
      <c r="A13" s="81"/>
      <c r="B13" s="82"/>
      <c r="C13" s="34" t="s">
        <v>639</v>
      </c>
      <c r="D13" s="34" t="s">
        <v>640</v>
      </c>
      <c r="E13" s="34" t="s">
        <v>641</v>
      </c>
      <c r="F13" s="34" t="s">
        <v>643</v>
      </c>
      <c r="G13" s="34" t="s">
        <v>644</v>
      </c>
      <c r="H13" s="34" t="s">
        <v>645</v>
      </c>
      <c r="I13" s="34" t="s">
        <v>647</v>
      </c>
      <c r="J13" s="34" t="s">
        <v>648</v>
      </c>
      <c r="K13" s="34" t="s">
        <v>649</v>
      </c>
      <c r="L13" s="34" t="s">
        <v>651</v>
      </c>
      <c r="M13" s="34" t="s">
        <v>652</v>
      </c>
      <c r="N13" s="34" t="s">
        <v>653</v>
      </c>
      <c r="O13" s="34" t="s">
        <v>655</v>
      </c>
      <c r="P13" s="34" t="s">
        <v>656</v>
      </c>
      <c r="Q13" s="34" t="s">
        <v>657</v>
      </c>
      <c r="R13" s="34" t="s">
        <v>659</v>
      </c>
      <c r="S13" s="34" t="s">
        <v>523</v>
      </c>
      <c r="T13" s="34" t="s">
        <v>660</v>
      </c>
      <c r="U13" s="34" t="s">
        <v>662</v>
      </c>
      <c r="V13" s="34" t="s">
        <v>663</v>
      </c>
      <c r="W13" s="34" t="s">
        <v>664</v>
      </c>
      <c r="X13" s="34" t="s">
        <v>666</v>
      </c>
      <c r="Y13" s="34" t="s">
        <v>667</v>
      </c>
      <c r="Z13" s="34" t="s">
        <v>668</v>
      </c>
      <c r="AA13" s="34" t="s">
        <v>670</v>
      </c>
      <c r="AB13" s="34" t="s">
        <v>671</v>
      </c>
      <c r="AC13" s="34" t="s">
        <v>672</v>
      </c>
      <c r="AD13" s="34" t="s">
        <v>674</v>
      </c>
      <c r="AE13" s="34" t="s">
        <v>675</v>
      </c>
      <c r="AF13" s="34" t="s">
        <v>676</v>
      </c>
      <c r="AG13" s="34" t="s">
        <v>397</v>
      </c>
      <c r="AH13" s="34" t="s">
        <v>678</v>
      </c>
      <c r="AI13" s="34" t="s">
        <v>679</v>
      </c>
      <c r="AJ13" s="34" t="s">
        <v>681</v>
      </c>
      <c r="AK13" s="34" t="s">
        <v>682</v>
      </c>
      <c r="AL13" s="34" t="s">
        <v>683</v>
      </c>
      <c r="AM13" s="34" t="s">
        <v>593</v>
      </c>
      <c r="AN13" s="34" t="s">
        <v>685</v>
      </c>
      <c r="AO13" s="34" t="s">
        <v>686</v>
      </c>
      <c r="AP13" s="34" t="s">
        <v>688</v>
      </c>
      <c r="AQ13" s="34" t="s">
        <v>689</v>
      </c>
      <c r="AR13" s="34" t="s">
        <v>690</v>
      </c>
      <c r="AS13" s="34" t="s">
        <v>692</v>
      </c>
      <c r="AT13" s="34" t="s">
        <v>693</v>
      </c>
      <c r="AU13" s="34" t="s">
        <v>694</v>
      </c>
      <c r="AV13" s="34" t="s">
        <v>696</v>
      </c>
      <c r="AW13" s="34" t="s">
        <v>697</v>
      </c>
      <c r="AX13" s="34" t="s">
        <v>698</v>
      </c>
      <c r="AY13" s="34" t="s">
        <v>700</v>
      </c>
      <c r="AZ13" s="34" t="s">
        <v>701</v>
      </c>
      <c r="BA13" s="34" t="s">
        <v>702</v>
      </c>
      <c r="BB13" s="34" t="s">
        <v>704</v>
      </c>
      <c r="BC13" s="34" t="s">
        <v>705</v>
      </c>
      <c r="BD13" s="34" t="s">
        <v>706</v>
      </c>
      <c r="BE13" s="34" t="s">
        <v>708</v>
      </c>
      <c r="BF13" s="34" t="s">
        <v>709</v>
      </c>
      <c r="BG13" s="34" t="s">
        <v>710</v>
      </c>
      <c r="BH13" s="34" t="s">
        <v>712</v>
      </c>
      <c r="BI13" s="34" t="s">
        <v>713</v>
      </c>
      <c r="BJ13" s="34" t="s">
        <v>714</v>
      </c>
      <c r="BK13" s="34" t="s">
        <v>716</v>
      </c>
      <c r="BL13" s="34" t="s">
        <v>436</v>
      </c>
      <c r="BM13" s="34" t="s">
        <v>717</v>
      </c>
      <c r="BN13" s="34" t="s">
        <v>459</v>
      </c>
      <c r="BO13" s="34" t="s">
        <v>719</v>
      </c>
      <c r="BP13" s="34" t="s">
        <v>720</v>
      </c>
      <c r="BQ13" s="34" t="s">
        <v>722</v>
      </c>
      <c r="BR13" s="34" t="s">
        <v>723</v>
      </c>
      <c r="BS13" s="34" t="s">
        <v>724</v>
      </c>
      <c r="BT13" s="34" t="s">
        <v>612</v>
      </c>
      <c r="BU13" s="34" t="s">
        <v>726</v>
      </c>
      <c r="BV13" s="34" t="s">
        <v>727</v>
      </c>
      <c r="BW13" s="34" t="s">
        <v>729</v>
      </c>
      <c r="BX13" s="34" t="s">
        <v>730</v>
      </c>
      <c r="BY13" s="34" t="s">
        <v>508</v>
      </c>
      <c r="BZ13" s="34" t="s">
        <v>385</v>
      </c>
      <c r="CA13" s="34" t="s">
        <v>589</v>
      </c>
      <c r="CB13" s="34" t="s">
        <v>387</v>
      </c>
      <c r="CC13" s="34" t="s">
        <v>729</v>
      </c>
      <c r="CD13" s="34" t="s">
        <v>507</v>
      </c>
      <c r="CE13" s="34" t="s">
        <v>733</v>
      </c>
      <c r="CF13" s="34" t="s">
        <v>735</v>
      </c>
      <c r="CG13" s="34" t="s">
        <v>632</v>
      </c>
      <c r="CH13" s="34" t="s">
        <v>736</v>
      </c>
      <c r="CI13" s="34" t="s">
        <v>738</v>
      </c>
      <c r="CJ13" s="34" t="s">
        <v>739</v>
      </c>
      <c r="CK13" s="34" t="s">
        <v>740</v>
      </c>
      <c r="CL13" s="34" t="s">
        <v>742</v>
      </c>
      <c r="CM13" s="34" t="s">
        <v>743</v>
      </c>
      <c r="CN13" s="34" t="s">
        <v>744</v>
      </c>
      <c r="CO13" s="34" t="s">
        <v>746</v>
      </c>
      <c r="CP13" s="34" t="s">
        <v>747</v>
      </c>
      <c r="CQ13" s="34" t="s">
        <v>748</v>
      </c>
      <c r="CR13" s="34" t="s">
        <v>750</v>
      </c>
      <c r="CS13" s="34" t="s">
        <v>751</v>
      </c>
      <c r="CT13" s="34" t="s">
        <v>752</v>
      </c>
      <c r="CU13" s="34" t="s">
        <v>754</v>
      </c>
      <c r="CV13" s="34" t="s">
        <v>755</v>
      </c>
      <c r="CW13" s="34" t="s">
        <v>756</v>
      </c>
      <c r="CX13" s="34" t="s">
        <v>758</v>
      </c>
      <c r="CY13" s="34" t="s">
        <v>759</v>
      </c>
      <c r="CZ13" s="34" t="s">
        <v>473</v>
      </c>
      <c r="DA13" s="34" t="s">
        <v>761</v>
      </c>
      <c r="DB13" s="34" t="s">
        <v>762</v>
      </c>
      <c r="DC13" s="34" t="s">
        <v>763</v>
      </c>
      <c r="DD13" s="34" t="s">
        <v>471</v>
      </c>
      <c r="DE13" s="34" t="s">
        <v>556</v>
      </c>
      <c r="DF13" s="34" t="s">
        <v>473</v>
      </c>
      <c r="DG13" s="34" t="s">
        <v>766</v>
      </c>
      <c r="DH13" s="34" t="s">
        <v>767</v>
      </c>
      <c r="DI13" s="34" t="s">
        <v>768</v>
      </c>
      <c r="DJ13" s="34" t="s">
        <v>770</v>
      </c>
      <c r="DK13" s="34" t="s">
        <v>771</v>
      </c>
      <c r="DL13" s="34" t="s">
        <v>772</v>
      </c>
      <c r="DM13" s="34" t="s">
        <v>774</v>
      </c>
      <c r="DN13" s="34" t="s">
        <v>775</v>
      </c>
      <c r="DO13" s="34" t="s">
        <v>776</v>
      </c>
      <c r="DP13" s="34" t="s">
        <v>1357</v>
      </c>
      <c r="DQ13" s="34" t="s">
        <v>1358</v>
      </c>
      <c r="DR13" s="34" t="s">
        <v>1359</v>
      </c>
      <c r="DS13" s="34" t="s">
        <v>1361</v>
      </c>
      <c r="DT13" s="34" t="s">
        <v>867</v>
      </c>
      <c r="DU13" s="34" t="s">
        <v>804</v>
      </c>
      <c r="DV13" s="34" t="s">
        <v>1363</v>
      </c>
      <c r="DW13" s="34" t="s">
        <v>1364</v>
      </c>
      <c r="DX13" s="34" t="s">
        <v>1365</v>
      </c>
      <c r="DY13" s="34" t="s">
        <v>1366</v>
      </c>
      <c r="DZ13" s="34" t="s">
        <v>1367</v>
      </c>
      <c r="EA13" s="34" t="s">
        <v>1368</v>
      </c>
      <c r="EB13" s="34" t="s">
        <v>366</v>
      </c>
      <c r="EC13" s="34" t="s">
        <v>867</v>
      </c>
      <c r="ED13" s="34" t="s">
        <v>804</v>
      </c>
      <c r="EE13" s="34" t="s">
        <v>1371</v>
      </c>
      <c r="EF13" s="34" t="s">
        <v>1372</v>
      </c>
      <c r="EG13" s="34" t="s">
        <v>1373</v>
      </c>
      <c r="EH13" s="34" t="s">
        <v>631</v>
      </c>
      <c r="EI13" s="34" t="s">
        <v>1375</v>
      </c>
      <c r="EJ13" s="34" t="s">
        <v>633</v>
      </c>
      <c r="EK13" s="34" t="s">
        <v>525</v>
      </c>
      <c r="EL13" s="34" t="s">
        <v>1377</v>
      </c>
      <c r="EM13" s="34" t="s">
        <v>1378</v>
      </c>
      <c r="EN13" s="34" t="s">
        <v>1380</v>
      </c>
      <c r="EO13" s="34" t="s">
        <v>1381</v>
      </c>
      <c r="EP13" s="34" t="s">
        <v>1382</v>
      </c>
      <c r="EQ13" s="41" t="s">
        <v>778</v>
      </c>
      <c r="ER13" s="41" t="s">
        <v>779</v>
      </c>
      <c r="ES13" s="41" t="s">
        <v>780</v>
      </c>
      <c r="ET13" s="41" t="s">
        <v>782</v>
      </c>
      <c r="EU13" s="41" t="s">
        <v>783</v>
      </c>
      <c r="EV13" s="41" t="s">
        <v>784</v>
      </c>
      <c r="EW13" s="41" t="s">
        <v>786</v>
      </c>
      <c r="EX13" s="41" t="s">
        <v>787</v>
      </c>
      <c r="EY13" s="41" t="s">
        <v>788</v>
      </c>
      <c r="EZ13" s="41" t="s">
        <v>790</v>
      </c>
      <c r="FA13" s="41" t="s">
        <v>791</v>
      </c>
      <c r="FB13" s="41" t="s">
        <v>792</v>
      </c>
      <c r="FC13" s="41" t="s">
        <v>794</v>
      </c>
      <c r="FD13" s="41" t="s">
        <v>795</v>
      </c>
      <c r="FE13" s="41" t="s">
        <v>796</v>
      </c>
      <c r="FF13" s="41" t="s">
        <v>798</v>
      </c>
      <c r="FG13" s="41" t="s">
        <v>799</v>
      </c>
      <c r="FH13" s="41" t="s">
        <v>800</v>
      </c>
      <c r="FI13" s="41" t="s">
        <v>612</v>
      </c>
      <c r="FJ13" s="41" t="s">
        <v>613</v>
      </c>
      <c r="FK13" s="41" t="s">
        <v>727</v>
      </c>
      <c r="FL13" s="41" t="s">
        <v>366</v>
      </c>
      <c r="FM13" s="41" t="s">
        <v>803</v>
      </c>
      <c r="FN13" s="41" t="s">
        <v>804</v>
      </c>
      <c r="FO13" s="41" t="s">
        <v>612</v>
      </c>
      <c r="FP13" s="41" t="s">
        <v>806</v>
      </c>
      <c r="FQ13" s="41" t="s">
        <v>727</v>
      </c>
      <c r="FR13" s="41" t="s">
        <v>397</v>
      </c>
      <c r="FS13" s="41" t="s">
        <v>867</v>
      </c>
      <c r="FT13" s="41" t="s">
        <v>1385</v>
      </c>
      <c r="FU13" s="41" t="s">
        <v>1387</v>
      </c>
      <c r="FV13" s="41" t="s">
        <v>1388</v>
      </c>
      <c r="FW13" s="41" t="s">
        <v>1389</v>
      </c>
      <c r="FX13" s="41" t="s">
        <v>1391</v>
      </c>
      <c r="FY13" s="41" t="s">
        <v>1392</v>
      </c>
      <c r="FZ13" s="41" t="s">
        <v>1393</v>
      </c>
      <c r="GA13" s="41" t="s">
        <v>1395</v>
      </c>
      <c r="GB13" s="41" t="s">
        <v>840</v>
      </c>
      <c r="GC13" s="41" t="s">
        <v>1396</v>
      </c>
      <c r="GD13" s="41" t="s">
        <v>1398</v>
      </c>
      <c r="GE13" s="41" t="s">
        <v>1399</v>
      </c>
      <c r="GF13" s="41" t="s">
        <v>1400</v>
      </c>
      <c r="GG13" s="41" t="s">
        <v>1402</v>
      </c>
      <c r="GH13" s="41" t="s">
        <v>1403</v>
      </c>
      <c r="GI13" s="41" t="s">
        <v>1404</v>
      </c>
      <c r="GJ13" s="41" t="s">
        <v>612</v>
      </c>
      <c r="GK13" s="41" t="s">
        <v>613</v>
      </c>
      <c r="GL13" s="41" t="s">
        <v>1406</v>
      </c>
      <c r="GM13" s="41" t="s">
        <v>1408</v>
      </c>
      <c r="GN13" s="41" t="s">
        <v>1409</v>
      </c>
      <c r="GO13" s="41" t="s">
        <v>1410</v>
      </c>
      <c r="GP13" s="41" t="s">
        <v>1412</v>
      </c>
      <c r="GQ13" s="41" t="s">
        <v>1413</v>
      </c>
      <c r="GR13" s="41" t="s">
        <v>1414</v>
      </c>
      <c r="GS13" s="41" t="s">
        <v>1416</v>
      </c>
      <c r="GT13" s="41" t="s">
        <v>1417</v>
      </c>
      <c r="GU13" s="41" t="s">
        <v>1418</v>
      </c>
      <c r="GV13" s="41" t="s">
        <v>1420</v>
      </c>
      <c r="GW13" s="41" t="s">
        <v>1421</v>
      </c>
      <c r="GX13" s="41" t="s">
        <v>1422</v>
      </c>
      <c r="GY13" s="41" t="s">
        <v>1424</v>
      </c>
      <c r="GZ13" s="41" t="s">
        <v>1425</v>
      </c>
      <c r="HA13" s="41" t="s">
        <v>1426</v>
      </c>
      <c r="HB13" s="41" t="s">
        <v>525</v>
      </c>
      <c r="HC13" s="41" t="s">
        <v>1377</v>
      </c>
      <c r="HD13" s="41" t="s">
        <v>1428</v>
      </c>
      <c r="HE13" s="41" t="s">
        <v>1430</v>
      </c>
      <c r="HF13" s="41" t="s">
        <v>1431</v>
      </c>
      <c r="HG13" s="41" t="s">
        <v>1432</v>
      </c>
      <c r="HH13" s="41" t="s">
        <v>696</v>
      </c>
      <c r="HI13" s="41" t="s">
        <v>1434</v>
      </c>
      <c r="HJ13" s="41" t="s">
        <v>1426</v>
      </c>
      <c r="HK13" s="41" t="s">
        <v>1436</v>
      </c>
      <c r="HL13" s="41" t="s">
        <v>1437</v>
      </c>
      <c r="HM13" s="41" t="s">
        <v>1438</v>
      </c>
      <c r="HN13" s="41" t="s">
        <v>423</v>
      </c>
      <c r="HO13" s="41" t="s">
        <v>1440</v>
      </c>
      <c r="HP13" s="41" t="s">
        <v>568</v>
      </c>
      <c r="HQ13" s="41" t="s">
        <v>1442</v>
      </c>
      <c r="HR13" s="41" t="s">
        <v>1443</v>
      </c>
      <c r="HS13" s="41" t="s">
        <v>1444</v>
      </c>
      <c r="HT13" s="41" t="s">
        <v>1446</v>
      </c>
      <c r="HU13" s="41" t="s">
        <v>1447</v>
      </c>
      <c r="HV13" s="41" t="s">
        <v>1448</v>
      </c>
      <c r="HW13" s="41" t="s">
        <v>525</v>
      </c>
      <c r="HX13" s="41" t="s">
        <v>1450</v>
      </c>
      <c r="HY13" s="41" t="s">
        <v>527</v>
      </c>
      <c r="HZ13" s="41" t="s">
        <v>525</v>
      </c>
      <c r="IA13" s="41" t="s">
        <v>1452</v>
      </c>
      <c r="IB13" s="41" t="s">
        <v>527</v>
      </c>
      <c r="IC13" s="41" t="s">
        <v>1454</v>
      </c>
      <c r="ID13" s="41" t="s">
        <v>1455</v>
      </c>
      <c r="IE13" s="41" t="s">
        <v>1456</v>
      </c>
      <c r="IF13" s="41" t="s">
        <v>1458</v>
      </c>
      <c r="IG13" s="41" t="s">
        <v>1459</v>
      </c>
      <c r="IH13" s="41" t="s">
        <v>565</v>
      </c>
      <c r="II13" s="41" t="s">
        <v>1461</v>
      </c>
      <c r="IJ13" s="41" t="s">
        <v>1377</v>
      </c>
      <c r="IK13" s="41" t="s">
        <v>527</v>
      </c>
      <c r="IL13" s="41" t="s">
        <v>1463</v>
      </c>
      <c r="IM13" s="41" t="s">
        <v>1464</v>
      </c>
      <c r="IN13" s="41" t="s">
        <v>1465</v>
      </c>
      <c r="IO13" s="41" t="s">
        <v>1467</v>
      </c>
      <c r="IP13" s="41" t="s">
        <v>477</v>
      </c>
      <c r="IQ13" s="41" t="s">
        <v>1468</v>
      </c>
      <c r="IR13" s="41" t="s">
        <v>401</v>
      </c>
      <c r="IS13" s="41" t="s">
        <v>523</v>
      </c>
      <c r="IT13" s="41" t="s">
        <v>1470</v>
      </c>
      <c r="IU13" s="41" t="s">
        <v>750</v>
      </c>
      <c r="IV13" s="41" t="s">
        <v>575</v>
      </c>
      <c r="IW13" s="42" t="s">
        <v>523</v>
      </c>
      <c r="IX13" s="34" t="s">
        <v>3169</v>
      </c>
      <c r="IY13" s="34" t="s">
        <v>3170</v>
      </c>
      <c r="IZ13" s="34" t="s">
        <v>3171</v>
      </c>
      <c r="JA13" s="34" t="s">
        <v>3166</v>
      </c>
      <c r="JB13" s="34" t="s">
        <v>3167</v>
      </c>
      <c r="JC13" s="34" t="s">
        <v>3168</v>
      </c>
      <c r="JD13" s="34" t="s">
        <v>612</v>
      </c>
      <c r="JE13" s="34" t="s">
        <v>3101</v>
      </c>
      <c r="JF13" s="34" t="s">
        <v>727</v>
      </c>
      <c r="JG13" s="34" t="s">
        <v>3163</v>
      </c>
      <c r="JH13" s="34" t="s">
        <v>3164</v>
      </c>
      <c r="JI13" s="34" t="s">
        <v>3165</v>
      </c>
      <c r="JJ13" s="43" t="s">
        <v>423</v>
      </c>
      <c r="JK13" s="34" t="s">
        <v>1477</v>
      </c>
      <c r="JL13" s="34" t="s">
        <v>1478</v>
      </c>
      <c r="JM13" s="34" t="s">
        <v>1480</v>
      </c>
      <c r="JN13" s="34" t="s">
        <v>1481</v>
      </c>
      <c r="JO13" s="34" t="s">
        <v>1482</v>
      </c>
      <c r="JP13" s="34" t="s">
        <v>385</v>
      </c>
      <c r="JQ13" s="34" t="s">
        <v>589</v>
      </c>
      <c r="JR13" s="34" t="s">
        <v>387</v>
      </c>
      <c r="JS13" s="34" t="s">
        <v>1485</v>
      </c>
      <c r="JT13" s="34" t="s">
        <v>1486</v>
      </c>
      <c r="JU13" s="34" t="s">
        <v>1487</v>
      </c>
      <c r="JV13" s="34" t="s">
        <v>1489</v>
      </c>
      <c r="JW13" s="34" t="s">
        <v>1490</v>
      </c>
      <c r="JX13" s="34" t="s">
        <v>1491</v>
      </c>
      <c r="JY13" s="34" t="s">
        <v>1493</v>
      </c>
      <c r="JZ13" s="34" t="s">
        <v>1494</v>
      </c>
      <c r="KA13" s="34" t="s">
        <v>1495</v>
      </c>
      <c r="KB13" s="34" t="s">
        <v>1497</v>
      </c>
      <c r="KC13" s="34" t="s">
        <v>1498</v>
      </c>
      <c r="KD13" s="34" t="s">
        <v>1499</v>
      </c>
      <c r="KE13" s="34" t="s">
        <v>620</v>
      </c>
      <c r="KF13" s="34" t="s">
        <v>1501</v>
      </c>
      <c r="KG13" s="34" t="s">
        <v>621</v>
      </c>
      <c r="KH13" s="34" t="s">
        <v>1442</v>
      </c>
      <c r="KI13" s="34" t="s">
        <v>965</v>
      </c>
      <c r="KJ13" s="34" t="s">
        <v>1503</v>
      </c>
      <c r="KK13" s="34" t="s">
        <v>1505</v>
      </c>
      <c r="KL13" s="34" t="s">
        <v>1506</v>
      </c>
      <c r="KM13" s="34" t="s">
        <v>614</v>
      </c>
      <c r="KN13" s="34" t="s">
        <v>1507</v>
      </c>
      <c r="KO13" s="34" t="s">
        <v>629</v>
      </c>
      <c r="KP13" s="34" t="s">
        <v>1508</v>
      </c>
      <c r="KQ13" s="34" t="s">
        <v>1510</v>
      </c>
      <c r="KR13" s="34" t="s">
        <v>1511</v>
      </c>
      <c r="KS13" s="34" t="s">
        <v>865</v>
      </c>
      <c r="KT13" s="34" t="s">
        <v>631</v>
      </c>
      <c r="KU13" s="34" t="s">
        <v>1513</v>
      </c>
      <c r="KV13" s="34" t="s">
        <v>633</v>
      </c>
      <c r="KW13" s="34" t="s">
        <v>612</v>
      </c>
      <c r="KX13" s="34" t="s">
        <v>614</v>
      </c>
      <c r="KY13" s="34" t="s">
        <v>1515</v>
      </c>
      <c r="KZ13" s="34" t="s">
        <v>612</v>
      </c>
      <c r="LA13" s="34" t="s">
        <v>613</v>
      </c>
      <c r="LB13" s="34" t="s">
        <v>727</v>
      </c>
      <c r="LC13" s="34" t="s">
        <v>612</v>
      </c>
      <c r="LD13" s="34" t="s">
        <v>1518</v>
      </c>
      <c r="LE13" s="34" t="s">
        <v>727</v>
      </c>
    </row>
    <row r="14" spans="1:317" ht="15.75" x14ac:dyDescent="0.25">
      <c r="A14" s="2">
        <v>1</v>
      </c>
      <c r="B14" s="1" t="s">
        <v>3209</v>
      </c>
      <c r="C14" s="5"/>
      <c r="D14" s="5">
        <v>1</v>
      </c>
      <c r="E14" s="5"/>
      <c r="F14" s="13"/>
      <c r="G14" s="5">
        <v>1</v>
      </c>
      <c r="H14" s="5"/>
      <c r="I14" s="13"/>
      <c r="J14" s="5">
        <v>1</v>
      </c>
      <c r="K14" s="5"/>
      <c r="L14" s="13">
        <v>1</v>
      </c>
      <c r="M14" s="5"/>
      <c r="N14" s="5"/>
      <c r="O14" s="13">
        <v>1</v>
      </c>
      <c r="P14" s="5"/>
      <c r="Q14" s="5"/>
      <c r="R14" s="13"/>
      <c r="S14" s="5">
        <v>1</v>
      </c>
      <c r="T14" s="5"/>
      <c r="U14" s="13"/>
      <c r="V14" s="5"/>
      <c r="W14" s="5">
        <v>1</v>
      </c>
      <c r="X14" s="13"/>
      <c r="Y14" s="5">
        <v>1</v>
      </c>
      <c r="Z14" s="5"/>
      <c r="AA14" s="13"/>
      <c r="AB14" s="5"/>
      <c r="AC14" s="5">
        <v>1</v>
      </c>
      <c r="AD14" s="13"/>
      <c r="AE14" s="5">
        <v>1</v>
      </c>
      <c r="AF14" s="5"/>
      <c r="AG14" s="13"/>
      <c r="AH14" s="5">
        <v>1</v>
      </c>
      <c r="AI14" s="5"/>
      <c r="AJ14" s="13">
        <v>1</v>
      </c>
      <c r="AK14" s="5"/>
      <c r="AL14" s="5"/>
      <c r="AM14" s="13"/>
      <c r="AN14" s="13">
        <v>1</v>
      </c>
      <c r="AO14" s="13"/>
      <c r="AP14" s="13"/>
      <c r="AQ14" s="13">
        <v>1</v>
      </c>
      <c r="AR14" s="13"/>
      <c r="AS14" s="13"/>
      <c r="AT14" s="13"/>
      <c r="AU14" s="13">
        <v>1</v>
      </c>
      <c r="AV14" s="13"/>
      <c r="AW14" s="13"/>
      <c r="AX14" s="13">
        <v>1</v>
      </c>
      <c r="AY14" s="13"/>
      <c r="AZ14" s="13">
        <v>1</v>
      </c>
      <c r="BA14" s="13"/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20">
        <v>1</v>
      </c>
      <c r="BN14" s="20"/>
      <c r="BO14" s="20"/>
      <c r="BP14" s="13">
        <v>1</v>
      </c>
      <c r="BQ14" s="13"/>
      <c r="BR14" s="20"/>
      <c r="BS14" s="13">
        <v>1</v>
      </c>
      <c r="BT14" s="13"/>
      <c r="BU14" s="20">
        <v>1</v>
      </c>
      <c r="BV14" s="13"/>
      <c r="BW14" s="13"/>
      <c r="BX14" s="20"/>
      <c r="BY14" s="13">
        <v>1</v>
      </c>
      <c r="BZ14" s="20"/>
      <c r="CA14" s="20">
        <v>1</v>
      </c>
      <c r="CB14" s="20"/>
      <c r="CC14" s="20"/>
      <c r="CD14" s="20"/>
      <c r="CE14" s="20">
        <v>1</v>
      </c>
      <c r="CF14" s="20"/>
      <c r="CG14" s="20"/>
      <c r="CH14" s="20">
        <v>1</v>
      </c>
      <c r="CI14" s="20"/>
      <c r="CJ14" s="20"/>
      <c r="CK14" s="20">
        <v>1</v>
      </c>
      <c r="CL14" s="20"/>
      <c r="CM14" s="20"/>
      <c r="CN14" s="20">
        <v>1</v>
      </c>
      <c r="CO14" s="20"/>
      <c r="CP14" s="20"/>
      <c r="CQ14" s="20">
        <v>1</v>
      </c>
      <c r="CR14" s="20"/>
      <c r="CS14" s="20">
        <v>1</v>
      </c>
      <c r="CT14" s="20"/>
      <c r="CU14" s="20"/>
      <c r="CV14" s="20"/>
      <c r="CW14" s="20">
        <v>1</v>
      </c>
      <c r="CX14" s="20"/>
      <c r="CY14" s="20">
        <v>1</v>
      </c>
      <c r="CZ14" s="20"/>
      <c r="DA14" s="20"/>
      <c r="DB14" s="20"/>
      <c r="DC14" s="20">
        <v>1</v>
      </c>
      <c r="DD14" s="20"/>
      <c r="DE14" s="20">
        <v>1</v>
      </c>
      <c r="DF14" s="20"/>
      <c r="DG14" s="20"/>
      <c r="DH14" s="20"/>
      <c r="DI14" s="20">
        <v>1</v>
      </c>
      <c r="DJ14" s="20"/>
      <c r="DK14" s="20">
        <v>1</v>
      </c>
      <c r="DL14" s="20"/>
      <c r="DM14" s="20"/>
      <c r="DN14" s="20"/>
      <c r="DO14" s="20">
        <v>1</v>
      </c>
      <c r="DP14" s="20"/>
      <c r="DQ14" s="20">
        <v>1</v>
      </c>
      <c r="DR14" s="20"/>
      <c r="DS14" s="20"/>
      <c r="DT14" s="20">
        <v>1</v>
      </c>
      <c r="DU14" s="20"/>
      <c r="DV14" s="20"/>
      <c r="DW14" s="20">
        <v>1</v>
      </c>
      <c r="DX14" s="20"/>
      <c r="DY14" s="20"/>
      <c r="DZ14" s="20">
        <v>1</v>
      </c>
      <c r="EA14" s="20"/>
      <c r="EB14" s="20"/>
      <c r="EC14" s="20">
        <v>1</v>
      </c>
      <c r="ED14" s="20"/>
      <c r="EE14" s="20"/>
      <c r="EF14" s="20">
        <v>1</v>
      </c>
      <c r="EG14" s="20"/>
      <c r="EH14" s="20"/>
      <c r="EI14" s="20">
        <v>1</v>
      </c>
      <c r="EJ14" s="20"/>
      <c r="EK14" s="20">
        <v>1</v>
      </c>
      <c r="EL14" s="20"/>
      <c r="EM14" s="20"/>
      <c r="EN14" s="20"/>
      <c r="EO14" s="20">
        <v>1</v>
      </c>
      <c r="EP14" s="20"/>
      <c r="EQ14" s="20"/>
      <c r="ER14" s="20"/>
      <c r="ES14" s="20">
        <v>1</v>
      </c>
      <c r="ET14" s="20"/>
      <c r="EU14" s="20"/>
      <c r="EV14" s="20">
        <v>1</v>
      </c>
      <c r="EW14" s="20"/>
      <c r="EX14" s="20"/>
      <c r="EY14" s="20">
        <v>1</v>
      </c>
      <c r="EZ14" s="20"/>
      <c r="FA14" s="20">
        <v>1</v>
      </c>
      <c r="FB14" s="20"/>
      <c r="FC14" s="20"/>
      <c r="FD14" s="20">
        <v>1</v>
      </c>
      <c r="FE14" s="20"/>
      <c r="FF14" s="20"/>
      <c r="FG14" s="20"/>
      <c r="FH14" s="20">
        <v>1</v>
      </c>
      <c r="FI14" s="20"/>
      <c r="FJ14" s="20">
        <v>1</v>
      </c>
      <c r="FK14" s="20"/>
      <c r="FL14" s="20"/>
      <c r="FM14" s="20">
        <v>1</v>
      </c>
      <c r="FN14" s="20"/>
      <c r="FO14" s="20"/>
      <c r="FP14" s="20">
        <v>1</v>
      </c>
      <c r="FQ14" s="20"/>
      <c r="FR14" s="20"/>
      <c r="FS14" s="20">
        <v>1</v>
      </c>
      <c r="FT14" s="20"/>
      <c r="FU14" s="20"/>
      <c r="FV14" s="20">
        <v>1</v>
      </c>
      <c r="FW14" s="20"/>
      <c r="FX14" s="20"/>
      <c r="FY14" s="20">
        <v>1</v>
      </c>
      <c r="FZ14" s="20"/>
      <c r="GA14" s="20"/>
      <c r="GB14" s="20">
        <v>1</v>
      </c>
      <c r="GC14" s="20"/>
      <c r="GD14" s="20">
        <v>1</v>
      </c>
      <c r="GE14" s="20"/>
      <c r="GF14" s="20"/>
      <c r="GG14" s="20"/>
      <c r="GH14" s="20"/>
      <c r="GI14" s="20">
        <v>1</v>
      </c>
      <c r="GJ14" s="20"/>
      <c r="GK14" s="20">
        <v>1</v>
      </c>
      <c r="GL14" s="20"/>
      <c r="GM14" s="20"/>
      <c r="GN14" s="20">
        <v>1</v>
      </c>
      <c r="GO14" s="20"/>
      <c r="GP14" s="20"/>
      <c r="GQ14" s="20">
        <v>1</v>
      </c>
      <c r="GR14" s="20"/>
      <c r="GS14" s="20"/>
      <c r="GT14" s="20"/>
      <c r="GU14" s="20">
        <v>1</v>
      </c>
      <c r="GV14" s="20"/>
      <c r="GW14" s="20">
        <v>1</v>
      </c>
      <c r="GX14" s="20"/>
      <c r="GY14" s="20"/>
      <c r="GZ14" s="20">
        <v>1</v>
      </c>
      <c r="HA14" s="20"/>
      <c r="HB14" s="20"/>
      <c r="HC14" s="20">
        <v>1</v>
      </c>
      <c r="HD14" s="20"/>
      <c r="HE14" s="20"/>
      <c r="HF14" s="20"/>
      <c r="HG14" s="20">
        <v>1</v>
      </c>
      <c r="HH14" s="20"/>
      <c r="HI14" s="20">
        <v>1</v>
      </c>
      <c r="HJ14" s="20"/>
      <c r="HK14" s="20"/>
      <c r="HL14" s="20">
        <v>1</v>
      </c>
      <c r="HM14" s="20"/>
      <c r="HN14" s="20"/>
      <c r="HO14" s="20">
        <v>1</v>
      </c>
      <c r="HP14" s="20"/>
      <c r="HQ14" s="20"/>
      <c r="HR14" s="20"/>
      <c r="HS14" s="20">
        <v>1</v>
      </c>
      <c r="HT14" s="20"/>
      <c r="HU14" s="20">
        <v>1</v>
      </c>
      <c r="HV14" s="20"/>
      <c r="HW14" s="20"/>
      <c r="HX14" s="20">
        <v>1</v>
      </c>
      <c r="HY14" s="20"/>
      <c r="HZ14" s="20"/>
      <c r="IA14" s="20"/>
      <c r="IB14" s="20">
        <v>1</v>
      </c>
      <c r="IC14" s="20"/>
      <c r="ID14" s="20"/>
      <c r="IE14" s="20">
        <v>1</v>
      </c>
      <c r="IF14" s="20"/>
      <c r="IG14" s="20"/>
      <c r="IH14" s="20">
        <v>1</v>
      </c>
      <c r="II14" s="20"/>
      <c r="IJ14" s="20"/>
      <c r="IK14" s="20">
        <v>1</v>
      </c>
      <c r="IL14" s="20"/>
      <c r="IM14" s="20"/>
      <c r="IN14" s="20">
        <v>1</v>
      </c>
      <c r="IO14" s="20"/>
      <c r="IP14" s="20">
        <v>1</v>
      </c>
      <c r="IQ14" s="20"/>
      <c r="IR14" s="20"/>
      <c r="IS14" s="20">
        <v>1</v>
      </c>
      <c r="IT14" s="20"/>
      <c r="IU14" s="20"/>
      <c r="IV14" s="20">
        <v>1</v>
      </c>
      <c r="IW14" s="20"/>
      <c r="IX14" s="20">
        <v>1</v>
      </c>
      <c r="IY14" s="20"/>
      <c r="IZ14" s="20"/>
      <c r="JA14" s="20"/>
      <c r="JB14" s="20"/>
      <c r="JC14" s="20">
        <v>1</v>
      </c>
      <c r="JD14" s="20"/>
      <c r="JE14" s="20"/>
      <c r="JF14" s="20">
        <v>1</v>
      </c>
      <c r="JG14" s="20"/>
      <c r="JH14" s="20">
        <v>1</v>
      </c>
      <c r="JI14" s="20"/>
      <c r="JJ14" s="20"/>
      <c r="JK14" s="20"/>
      <c r="JL14" s="20">
        <v>1</v>
      </c>
      <c r="JM14" s="20"/>
      <c r="JN14" s="20"/>
      <c r="JO14" s="20">
        <v>1</v>
      </c>
      <c r="JP14" s="20"/>
      <c r="JQ14" s="20"/>
      <c r="JR14" s="20">
        <v>1</v>
      </c>
      <c r="JS14" s="20"/>
      <c r="JT14" s="20">
        <v>1</v>
      </c>
      <c r="JU14" s="20"/>
      <c r="JV14" s="20"/>
      <c r="JW14" s="20">
        <v>1</v>
      </c>
      <c r="JX14" s="20"/>
      <c r="JY14" s="20"/>
      <c r="JZ14" s="20">
        <v>1</v>
      </c>
      <c r="KA14" s="20"/>
      <c r="KB14" s="20"/>
      <c r="KC14" s="20"/>
      <c r="KD14" s="20">
        <v>1</v>
      </c>
      <c r="KE14" s="20"/>
      <c r="KF14" s="20"/>
      <c r="KG14" s="20">
        <v>1</v>
      </c>
      <c r="KH14" s="20"/>
      <c r="KI14" s="20"/>
      <c r="KJ14" s="20">
        <v>1</v>
      </c>
      <c r="KK14" s="20"/>
      <c r="KL14" s="20">
        <v>1</v>
      </c>
      <c r="KM14" s="20"/>
      <c r="KN14" s="20"/>
      <c r="KO14" s="20">
        <v>1</v>
      </c>
      <c r="KP14" s="20"/>
      <c r="KQ14" s="20">
        <v>1</v>
      </c>
      <c r="KR14" s="20"/>
      <c r="KS14" s="20"/>
      <c r="KT14" s="20"/>
      <c r="KU14" s="20">
        <v>1</v>
      </c>
      <c r="KV14" s="20"/>
      <c r="KW14" s="20"/>
      <c r="KX14" s="20">
        <v>1</v>
      </c>
      <c r="KY14" s="20"/>
      <c r="KZ14" s="20"/>
      <c r="LA14" s="20"/>
      <c r="LB14" s="20">
        <v>1</v>
      </c>
      <c r="LC14" s="20"/>
      <c r="LD14" s="20"/>
      <c r="LE14" s="20">
        <v>1</v>
      </c>
    </row>
    <row r="15" spans="1:317" ht="15.75" x14ac:dyDescent="0.25">
      <c r="A15" s="2">
        <v>2</v>
      </c>
      <c r="B15" s="1" t="s">
        <v>3210</v>
      </c>
      <c r="C15" s="9">
        <v>1</v>
      </c>
      <c r="D15" s="9"/>
      <c r="E15" s="9"/>
      <c r="F15" s="1"/>
      <c r="G15" s="9">
        <v>1</v>
      </c>
      <c r="H15" s="9"/>
      <c r="I15" s="1"/>
      <c r="J15" s="9">
        <v>1</v>
      </c>
      <c r="K15" s="9"/>
      <c r="L15" s="1"/>
      <c r="M15" s="9">
        <v>1</v>
      </c>
      <c r="N15" s="9"/>
      <c r="O15" s="1"/>
      <c r="P15" s="9">
        <v>1</v>
      </c>
      <c r="Q15" s="9"/>
      <c r="R15" s="1">
        <v>1</v>
      </c>
      <c r="S15" s="9"/>
      <c r="T15" s="9"/>
      <c r="U15" s="1"/>
      <c r="V15" s="9"/>
      <c r="W15" s="9">
        <v>1</v>
      </c>
      <c r="X15" s="1">
        <v>1</v>
      </c>
      <c r="Y15" s="9"/>
      <c r="Z15" s="9"/>
      <c r="AA15" s="1">
        <v>1</v>
      </c>
      <c r="AB15" s="9"/>
      <c r="AC15" s="9"/>
      <c r="AD15" s="1">
        <v>1</v>
      </c>
      <c r="AE15" s="9"/>
      <c r="AF15" s="9"/>
      <c r="AG15" s="1">
        <v>1</v>
      </c>
      <c r="AH15" s="9"/>
      <c r="AI15" s="9"/>
      <c r="AJ15" s="1">
        <v>1</v>
      </c>
      <c r="AK15" s="9"/>
      <c r="AL15" s="9"/>
      <c r="AM15" s="1">
        <v>1</v>
      </c>
      <c r="AN15" s="1"/>
      <c r="AO15" s="1"/>
      <c r="AP15" s="1">
        <v>1</v>
      </c>
      <c r="AQ15" s="1"/>
      <c r="AR15" s="1"/>
      <c r="AS15" s="1"/>
      <c r="AT15" s="1"/>
      <c r="AU15" s="1">
        <v>1</v>
      </c>
      <c r="AV15" s="1"/>
      <c r="AW15" s="1"/>
      <c r="AX15" s="1">
        <v>1</v>
      </c>
      <c r="AY15" s="1">
        <v>1</v>
      </c>
      <c r="AZ15" s="1"/>
      <c r="BA15" s="1"/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4">
        <v>1</v>
      </c>
      <c r="BN15" s="4"/>
      <c r="BO15" s="4"/>
      <c r="BP15" s="1">
        <v>1</v>
      </c>
      <c r="BQ15" s="1"/>
      <c r="BR15" s="4"/>
      <c r="BS15" s="1">
        <v>1</v>
      </c>
      <c r="BT15" s="1"/>
      <c r="BU15" s="4">
        <v>1</v>
      </c>
      <c r="BV15" s="1"/>
      <c r="BW15" s="1"/>
      <c r="BX15" s="4"/>
      <c r="BY15" s="1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/>
      <c r="HG15" s="4">
        <v>1</v>
      </c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/>
      <c r="HY15" s="4">
        <v>1</v>
      </c>
      <c r="HZ15" s="4"/>
      <c r="IA15" s="4">
        <v>1</v>
      </c>
      <c r="IB15" s="4"/>
      <c r="IC15" s="4"/>
      <c r="ID15" s="4"/>
      <c r="IE15" s="4">
        <v>1</v>
      </c>
      <c r="IF15" s="4"/>
      <c r="IG15" s="4"/>
      <c r="IH15" s="4">
        <v>1</v>
      </c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/>
      <c r="JF15" s="4">
        <v>1</v>
      </c>
      <c r="JG15" s="4"/>
      <c r="JH15" s="4">
        <v>1</v>
      </c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>
        <v>1</v>
      </c>
      <c r="JR15" s="4"/>
      <c r="JS15" s="4">
        <v>1</v>
      </c>
      <c r="JT15" s="4"/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/>
      <c r="KD15" s="4">
        <v>1</v>
      </c>
      <c r="KE15" s="4"/>
      <c r="KF15" s="4"/>
      <c r="KG15" s="4">
        <v>1</v>
      </c>
      <c r="KH15" s="4"/>
      <c r="KI15" s="4">
        <v>1</v>
      </c>
      <c r="KJ15" s="4"/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5.75" x14ac:dyDescent="0.25">
      <c r="A16" s="2">
        <v>3</v>
      </c>
      <c r="B16" s="1" t="s">
        <v>3211</v>
      </c>
      <c r="C16" s="9">
        <v>1</v>
      </c>
      <c r="D16" s="9"/>
      <c r="E16" s="9"/>
      <c r="F16" s="1">
        <v>1</v>
      </c>
      <c r="G16" s="9"/>
      <c r="H16" s="9"/>
      <c r="I16" s="1">
        <v>1</v>
      </c>
      <c r="J16" s="9"/>
      <c r="K16" s="9"/>
      <c r="L16" s="1"/>
      <c r="M16" s="9">
        <v>1</v>
      </c>
      <c r="N16" s="9"/>
      <c r="O16" s="1">
        <v>1</v>
      </c>
      <c r="P16" s="9"/>
      <c r="Q16" s="9"/>
      <c r="R16" s="1">
        <v>1</v>
      </c>
      <c r="S16" s="9"/>
      <c r="T16" s="9"/>
      <c r="U16" s="1"/>
      <c r="V16" s="9"/>
      <c r="W16" s="9">
        <v>1</v>
      </c>
      <c r="X16" s="1">
        <v>1</v>
      </c>
      <c r="Y16" s="9"/>
      <c r="Z16" s="9"/>
      <c r="AA16" s="1">
        <v>1</v>
      </c>
      <c r="AB16" s="9"/>
      <c r="AC16" s="9"/>
      <c r="AD16" s="1">
        <v>1</v>
      </c>
      <c r="AE16" s="9"/>
      <c r="AF16" s="9"/>
      <c r="AG16" s="1">
        <v>1</v>
      </c>
      <c r="AH16" s="9"/>
      <c r="AI16" s="9"/>
      <c r="AJ16" s="1">
        <v>1</v>
      </c>
      <c r="AK16" s="9"/>
      <c r="AL16" s="9"/>
      <c r="AM16" s="1">
        <v>1</v>
      </c>
      <c r="AN16" s="1"/>
      <c r="AO16" s="1"/>
      <c r="AP16" s="1"/>
      <c r="AQ16" s="1">
        <v>1</v>
      </c>
      <c r="AR16" s="1"/>
      <c r="AS16" s="1"/>
      <c r="AT16" s="1"/>
      <c r="AU16" s="1">
        <v>1</v>
      </c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4"/>
      <c r="BN16" s="4"/>
      <c r="BO16" s="4">
        <v>1</v>
      </c>
      <c r="BP16" s="1"/>
      <c r="BQ16" s="1">
        <v>1</v>
      </c>
      <c r="BR16" s="4"/>
      <c r="BS16" s="1"/>
      <c r="BT16" s="1">
        <v>1</v>
      </c>
      <c r="BU16" s="4"/>
      <c r="BV16" s="1"/>
      <c r="BW16" s="1">
        <v>1</v>
      </c>
      <c r="BX16" s="4"/>
      <c r="BY16" s="1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/>
      <c r="KX16" s="4"/>
      <c r="KY16" s="4">
        <v>1</v>
      </c>
      <c r="KZ16" s="4">
        <v>1</v>
      </c>
      <c r="LA16" s="4"/>
      <c r="LB16" s="4"/>
      <c r="LC16" s="4">
        <v>1</v>
      </c>
      <c r="LD16" s="4"/>
      <c r="LE16" s="4"/>
    </row>
    <row r="17" spans="1:317" ht="15.75" x14ac:dyDescent="0.25">
      <c r="A17" s="2">
        <v>4</v>
      </c>
      <c r="B17" s="1" t="s">
        <v>3212</v>
      </c>
      <c r="C17" s="9"/>
      <c r="D17" s="9"/>
      <c r="E17" s="9">
        <v>1</v>
      </c>
      <c r="F17" s="1"/>
      <c r="G17" s="9">
        <v>1</v>
      </c>
      <c r="H17" s="9"/>
      <c r="I17" s="1">
        <v>1</v>
      </c>
      <c r="J17" s="9"/>
      <c r="K17" s="9"/>
      <c r="L17" s="1"/>
      <c r="M17" s="9">
        <v>1</v>
      </c>
      <c r="N17" s="9"/>
      <c r="O17" s="1">
        <v>1</v>
      </c>
      <c r="P17" s="9"/>
      <c r="Q17" s="9"/>
      <c r="R17" s="1">
        <v>1</v>
      </c>
      <c r="S17" s="9"/>
      <c r="T17" s="9"/>
      <c r="U17" s="1"/>
      <c r="V17" s="9">
        <v>1</v>
      </c>
      <c r="W17" s="9"/>
      <c r="X17" s="1"/>
      <c r="Y17" s="9">
        <v>1</v>
      </c>
      <c r="Z17" s="9"/>
      <c r="AA17" s="1"/>
      <c r="AB17" s="9">
        <v>1</v>
      </c>
      <c r="AC17" s="9"/>
      <c r="AD17" s="1">
        <v>1</v>
      </c>
      <c r="AE17" s="9"/>
      <c r="AF17" s="9"/>
      <c r="AG17" s="1"/>
      <c r="AH17" s="9">
        <v>1</v>
      </c>
      <c r="AI17" s="9"/>
      <c r="AJ17" s="1">
        <v>1</v>
      </c>
      <c r="AK17" s="9"/>
      <c r="AL17" s="9"/>
      <c r="AM17" s="1">
        <v>1</v>
      </c>
      <c r="AN17" s="1"/>
      <c r="AO17" s="1"/>
      <c r="AP17" s="1">
        <v>1</v>
      </c>
      <c r="AQ17" s="1"/>
      <c r="AR17" s="1"/>
      <c r="AS17" s="1"/>
      <c r="AT17" s="1"/>
      <c r="AU17" s="1">
        <v>1</v>
      </c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/>
      <c r="BG17" s="1">
        <v>1</v>
      </c>
      <c r="BH17" s="1">
        <v>1</v>
      </c>
      <c r="BI17" s="1"/>
      <c r="BJ17" s="1"/>
      <c r="BK17" s="1"/>
      <c r="BL17" s="1">
        <v>1</v>
      </c>
      <c r="BM17" s="4"/>
      <c r="BN17" s="4"/>
      <c r="BO17" s="4">
        <v>1</v>
      </c>
      <c r="BP17" s="1"/>
      <c r="BQ17" s="1"/>
      <c r="BR17" s="4">
        <v>1</v>
      </c>
      <c r="BS17" s="1"/>
      <c r="BT17" s="1"/>
      <c r="BU17" s="4">
        <v>1</v>
      </c>
      <c r="BV17" s="1"/>
      <c r="BW17" s="1"/>
      <c r="BX17" s="4"/>
      <c r="BY17" s="1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>
        <v>1</v>
      </c>
      <c r="JK17" s="4"/>
      <c r="JL17" s="4"/>
      <c r="JM17" s="4">
        <v>1</v>
      </c>
      <c r="JN17" s="4"/>
      <c r="JO17" s="4"/>
      <c r="JP17" s="4"/>
      <c r="JQ17" s="4">
        <v>1</v>
      </c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>
        <v>1</v>
      </c>
      <c r="KF17" s="4"/>
      <c r="KG17" s="4"/>
      <c r="KH17" s="4"/>
      <c r="KI17" s="4">
        <v>1</v>
      </c>
      <c r="KJ17" s="4"/>
      <c r="KK17" s="4"/>
      <c r="KL17" s="4">
        <v>1</v>
      </c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1" t="s">
        <v>3213</v>
      </c>
      <c r="C18" s="9"/>
      <c r="D18" s="9"/>
      <c r="E18" s="9">
        <v>1</v>
      </c>
      <c r="F18" s="1"/>
      <c r="G18" s="9">
        <v>1</v>
      </c>
      <c r="H18" s="9"/>
      <c r="I18" s="1">
        <v>1</v>
      </c>
      <c r="J18" s="9"/>
      <c r="K18" s="9"/>
      <c r="L18" s="1"/>
      <c r="M18" s="9">
        <v>1</v>
      </c>
      <c r="N18" s="9"/>
      <c r="O18" s="1"/>
      <c r="P18" s="9">
        <v>1</v>
      </c>
      <c r="Q18" s="9"/>
      <c r="R18" s="1"/>
      <c r="S18" s="9">
        <v>1</v>
      </c>
      <c r="T18" s="9"/>
      <c r="U18" s="1"/>
      <c r="V18" s="9"/>
      <c r="W18" s="9">
        <v>1</v>
      </c>
      <c r="X18" s="1">
        <v>1</v>
      </c>
      <c r="Y18" s="9"/>
      <c r="Z18" s="9"/>
      <c r="AA18" s="1">
        <v>1</v>
      </c>
      <c r="AB18" s="9"/>
      <c r="AC18" s="9"/>
      <c r="AD18" s="1">
        <v>1</v>
      </c>
      <c r="AE18" s="9"/>
      <c r="AF18" s="9"/>
      <c r="AG18" s="1"/>
      <c r="AH18" s="9">
        <v>1</v>
      </c>
      <c r="AI18" s="9"/>
      <c r="AJ18" s="1">
        <v>1</v>
      </c>
      <c r="AK18" s="9"/>
      <c r="AL18" s="9"/>
      <c r="AM18" s="1"/>
      <c r="AN18" s="1">
        <v>1</v>
      </c>
      <c r="AO18" s="1"/>
      <c r="AP18" s="1">
        <v>1</v>
      </c>
      <c r="AQ18" s="1"/>
      <c r="AR18" s="1"/>
      <c r="AS18" s="1"/>
      <c r="AT18" s="1"/>
      <c r="AU18" s="1">
        <v>1</v>
      </c>
      <c r="AV18" s="1"/>
      <c r="AW18" s="1">
        <v>1</v>
      </c>
      <c r="AX18" s="1"/>
      <c r="AY18" s="1">
        <v>1</v>
      </c>
      <c r="AZ18" s="1"/>
      <c r="BA18" s="1"/>
      <c r="BB18" s="1"/>
      <c r="BC18" s="1">
        <v>1</v>
      </c>
      <c r="BD18" s="1"/>
      <c r="BE18" s="1"/>
      <c r="BF18" s="1">
        <v>1</v>
      </c>
      <c r="BG18" s="1"/>
      <c r="BH18" s="1">
        <v>1</v>
      </c>
      <c r="BI18" s="1"/>
      <c r="BJ18" s="1"/>
      <c r="BK18" s="1"/>
      <c r="BL18" s="1">
        <v>1</v>
      </c>
      <c r="BM18" s="4"/>
      <c r="BN18" s="4"/>
      <c r="BO18" s="4"/>
      <c r="BP18" s="1">
        <v>1</v>
      </c>
      <c r="BQ18" s="1"/>
      <c r="BR18" s="4">
        <v>1</v>
      </c>
      <c r="BS18" s="1"/>
      <c r="BT18" s="1"/>
      <c r="BU18" s="4">
        <v>1</v>
      </c>
      <c r="BV18" s="1"/>
      <c r="BW18" s="1"/>
      <c r="BX18" s="4">
        <v>1</v>
      </c>
      <c r="BY18" s="1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/>
      <c r="GI18" s="4">
        <v>1</v>
      </c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/>
      <c r="HG18" s="4">
        <v>1</v>
      </c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/>
      <c r="IV18" s="4">
        <v>1</v>
      </c>
      <c r="IW18" s="4"/>
      <c r="IX18" s="4">
        <v>1</v>
      </c>
      <c r="IY18" s="4"/>
      <c r="IZ18" s="4"/>
      <c r="JA18" s="4"/>
      <c r="JB18" s="4"/>
      <c r="JC18" s="4">
        <v>1</v>
      </c>
      <c r="JD18" s="4"/>
      <c r="JE18" s="4"/>
      <c r="JF18" s="4">
        <v>1</v>
      </c>
      <c r="JG18" s="4"/>
      <c r="JH18" s="4">
        <v>1</v>
      </c>
      <c r="JI18" s="4"/>
      <c r="JJ18" s="4">
        <v>1</v>
      </c>
      <c r="JK18" s="4"/>
      <c r="JL18" s="4"/>
      <c r="JM18" s="4">
        <v>1</v>
      </c>
      <c r="JN18" s="4"/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/>
      <c r="KD18" s="4">
        <v>1</v>
      </c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/>
      <c r="LE18" s="4">
        <v>1</v>
      </c>
    </row>
    <row r="19" spans="1:317" ht="15.75" x14ac:dyDescent="0.25">
      <c r="A19" s="2">
        <v>6</v>
      </c>
      <c r="B19" s="1" t="s">
        <v>3214</v>
      </c>
      <c r="C19" s="9"/>
      <c r="D19" s="9"/>
      <c r="E19" s="9">
        <v>1</v>
      </c>
      <c r="F19" s="1"/>
      <c r="G19" s="9">
        <v>1</v>
      </c>
      <c r="H19" s="9"/>
      <c r="I19" s="1">
        <v>1</v>
      </c>
      <c r="J19" s="9"/>
      <c r="K19" s="9"/>
      <c r="L19" s="1"/>
      <c r="M19" s="9">
        <v>1</v>
      </c>
      <c r="N19" s="9"/>
      <c r="O19" s="1"/>
      <c r="P19" s="9">
        <v>1</v>
      </c>
      <c r="Q19" s="9"/>
      <c r="R19" s="1"/>
      <c r="S19" s="9"/>
      <c r="T19" s="9">
        <v>1</v>
      </c>
      <c r="U19" s="1"/>
      <c r="V19" s="9"/>
      <c r="W19" s="9">
        <v>1</v>
      </c>
      <c r="X19" s="1">
        <v>1</v>
      </c>
      <c r="Y19" s="9"/>
      <c r="Z19" s="9"/>
      <c r="AA19" s="1">
        <v>1</v>
      </c>
      <c r="AB19" s="9"/>
      <c r="AC19" s="9"/>
      <c r="AD19" s="1">
        <v>1</v>
      </c>
      <c r="AE19" s="9"/>
      <c r="AF19" s="9"/>
      <c r="AG19" s="1"/>
      <c r="AH19" s="9">
        <v>1</v>
      </c>
      <c r="AI19" s="9"/>
      <c r="AJ19" s="1">
        <v>1</v>
      </c>
      <c r="AK19" s="9"/>
      <c r="AL19" s="9"/>
      <c r="AM19" s="1"/>
      <c r="AN19" s="1">
        <v>1</v>
      </c>
      <c r="AO19" s="1"/>
      <c r="AP19" s="1">
        <v>1</v>
      </c>
      <c r="AQ19" s="1"/>
      <c r="AR19" s="1"/>
      <c r="AS19" s="1"/>
      <c r="AT19" s="1"/>
      <c r="AU19" s="1">
        <v>1</v>
      </c>
      <c r="AV19" s="1"/>
      <c r="AW19" s="1">
        <v>1</v>
      </c>
      <c r="AX19" s="1"/>
      <c r="AY19" s="1">
        <v>1</v>
      </c>
      <c r="AZ19" s="1"/>
      <c r="BA19" s="1"/>
      <c r="BB19" s="1"/>
      <c r="BC19" s="1">
        <v>1</v>
      </c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4"/>
      <c r="BN19" s="4"/>
      <c r="BO19" s="4"/>
      <c r="BP19" s="1">
        <v>1</v>
      </c>
      <c r="BQ19" s="1"/>
      <c r="BR19" s="4">
        <v>1</v>
      </c>
      <c r="BS19" s="1"/>
      <c r="BT19" s="1"/>
      <c r="BU19" s="4">
        <v>1</v>
      </c>
      <c r="BV19" s="1"/>
      <c r="BW19" s="1"/>
      <c r="BX19" s="4">
        <v>1</v>
      </c>
      <c r="BY19" s="1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/>
      <c r="GI19" s="4">
        <v>1</v>
      </c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/>
      <c r="HG19" s="4">
        <v>1</v>
      </c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>
        <v>1</v>
      </c>
      <c r="IN19" s="4"/>
      <c r="IO19" s="4">
        <v>1</v>
      </c>
      <c r="IP19" s="4"/>
      <c r="IQ19" s="4"/>
      <c r="IR19" s="4"/>
      <c r="IS19" s="4">
        <v>1</v>
      </c>
      <c r="IT19" s="4"/>
      <c r="IU19" s="4"/>
      <c r="IV19" s="4">
        <v>1</v>
      </c>
      <c r="IW19" s="4"/>
      <c r="IX19" s="4">
        <v>1</v>
      </c>
      <c r="IY19" s="4"/>
      <c r="IZ19" s="4"/>
      <c r="JA19" s="4"/>
      <c r="JB19" s="4"/>
      <c r="JC19" s="4">
        <v>1</v>
      </c>
      <c r="JD19" s="4"/>
      <c r="JE19" s="4"/>
      <c r="JF19" s="4">
        <v>1</v>
      </c>
      <c r="JG19" s="4"/>
      <c r="JH19" s="4">
        <v>1</v>
      </c>
      <c r="JI19" s="4"/>
      <c r="JJ19" s="4">
        <v>1</v>
      </c>
      <c r="JK19" s="4"/>
      <c r="JL19" s="4"/>
      <c r="JM19" s="4">
        <v>1</v>
      </c>
      <c r="JN19" s="4"/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/>
      <c r="KD19" s="4">
        <v>1</v>
      </c>
      <c r="KE19" s="4"/>
      <c r="KF19" s="4">
        <v>1</v>
      </c>
      <c r="KG19" s="4"/>
      <c r="KH19" s="4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/>
      <c r="LE19" s="4">
        <v>1</v>
      </c>
    </row>
    <row r="20" spans="1:317" ht="15.75" x14ac:dyDescent="0.25">
      <c r="A20" s="2">
        <v>7</v>
      </c>
      <c r="B20" s="1" t="s">
        <v>3215</v>
      </c>
      <c r="C20" s="9"/>
      <c r="D20" s="9"/>
      <c r="E20" s="9">
        <v>1</v>
      </c>
      <c r="F20" s="1"/>
      <c r="G20" s="9">
        <v>1</v>
      </c>
      <c r="H20" s="9"/>
      <c r="I20" s="1">
        <v>1</v>
      </c>
      <c r="J20" s="9"/>
      <c r="K20" s="9"/>
      <c r="L20" s="1">
        <v>1</v>
      </c>
      <c r="M20" s="9"/>
      <c r="N20" s="9"/>
      <c r="O20" s="1"/>
      <c r="P20" s="9">
        <v>1</v>
      </c>
      <c r="Q20" s="9"/>
      <c r="R20" s="1"/>
      <c r="S20" s="9">
        <v>1</v>
      </c>
      <c r="T20" s="9"/>
      <c r="U20" s="1"/>
      <c r="V20" s="9"/>
      <c r="W20" s="9">
        <v>1</v>
      </c>
      <c r="X20" s="1">
        <v>1</v>
      </c>
      <c r="Y20" s="9"/>
      <c r="Z20" s="9"/>
      <c r="AA20" s="1">
        <v>1</v>
      </c>
      <c r="AB20" s="9"/>
      <c r="AC20" s="9"/>
      <c r="AD20" s="1">
        <v>1</v>
      </c>
      <c r="AE20" s="9"/>
      <c r="AF20" s="9"/>
      <c r="AG20" s="1">
        <v>1</v>
      </c>
      <c r="AH20" s="9"/>
      <c r="AI20" s="9"/>
      <c r="AJ20" s="1">
        <v>1</v>
      </c>
      <c r="AK20" s="9"/>
      <c r="AL20" s="9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>
        <v>1</v>
      </c>
      <c r="BJ20" s="1"/>
      <c r="BK20" s="1"/>
      <c r="BL20" s="1">
        <v>1</v>
      </c>
      <c r="BM20" s="4"/>
      <c r="BN20" s="4"/>
      <c r="BO20" s="4"/>
      <c r="BP20" s="1">
        <v>1</v>
      </c>
      <c r="BQ20" s="1"/>
      <c r="BR20" s="4">
        <v>1</v>
      </c>
      <c r="BS20" s="1"/>
      <c r="BT20" s="1"/>
      <c r="BU20" s="4">
        <v>1</v>
      </c>
      <c r="BV20" s="1"/>
      <c r="BW20" s="1"/>
      <c r="BX20" s="4"/>
      <c r="BY20" s="1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>
        <v>1</v>
      </c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/>
      <c r="GI20" s="4">
        <v>1</v>
      </c>
      <c r="GJ20" s="4"/>
      <c r="GK20" s="4">
        <v>1</v>
      </c>
      <c r="GL20" s="4"/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>
        <v>1</v>
      </c>
      <c r="IY20" s="4"/>
      <c r="IZ20" s="4"/>
      <c r="JA20" s="4"/>
      <c r="JB20" s="4"/>
      <c r="JC20" s="4">
        <v>1</v>
      </c>
      <c r="JD20" s="4"/>
      <c r="JE20" s="4"/>
      <c r="JF20" s="4">
        <v>1</v>
      </c>
      <c r="JG20" s="4"/>
      <c r="JH20" s="4">
        <v>1</v>
      </c>
      <c r="JI20" s="4"/>
      <c r="JJ20" s="4"/>
      <c r="JK20" s="4"/>
      <c r="JL20" s="4">
        <v>1</v>
      </c>
      <c r="JM20" s="4"/>
      <c r="JN20" s="4"/>
      <c r="JO20" s="4">
        <v>1</v>
      </c>
      <c r="JP20" s="4"/>
      <c r="JQ20" s="4"/>
      <c r="JR20" s="4">
        <v>1</v>
      </c>
      <c r="JS20" s="4"/>
      <c r="JT20" s="4"/>
      <c r="JU20" s="4">
        <v>1</v>
      </c>
      <c r="JV20" s="4"/>
      <c r="JW20" s="4">
        <v>1</v>
      </c>
      <c r="JX20" s="4"/>
      <c r="JY20" s="4"/>
      <c r="JZ20" s="4"/>
      <c r="KA20" s="4">
        <v>1</v>
      </c>
      <c r="KB20" s="4"/>
      <c r="KC20" s="4"/>
      <c r="KD20" s="4">
        <v>1</v>
      </c>
      <c r="KE20" s="4"/>
      <c r="KF20" s="4"/>
      <c r="KG20" s="4">
        <v>1</v>
      </c>
      <c r="KH20" s="4"/>
      <c r="KI20" s="4"/>
      <c r="KJ20" s="4">
        <v>1</v>
      </c>
      <c r="KK20" s="4"/>
      <c r="KL20" s="4"/>
      <c r="KM20" s="4">
        <v>1</v>
      </c>
      <c r="KN20" s="4"/>
      <c r="KO20" s="4">
        <v>1</v>
      </c>
      <c r="KP20" s="4"/>
      <c r="KQ20" s="4"/>
      <c r="KR20" s="4"/>
      <c r="KS20" s="4">
        <v>1</v>
      </c>
      <c r="KT20" s="4"/>
      <c r="KU20" s="4">
        <v>1</v>
      </c>
      <c r="KV20" s="4"/>
      <c r="KW20" s="4"/>
      <c r="KX20" s="4">
        <v>1</v>
      </c>
      <c r="KY20" s="4"/>
      <c r="KZ20" s="4"/>
      <c r="LA20" s="4"/>
      <c r="LB20" s="4">
        <v>1</v>
      </c>
      <c r="LC20" s="4"/>
      <c r="LD20" s="4"/>
      <c r="LE20" s="4">
        <v>1</v>
      </c>
    </row>
    <row r="21" spans="1:317" x14ac:dyDescent="0.25">
      <c r="A21" s="3">
        <v>8</v>
      </c>
      <c r="B21" s="45" t="s">
        <v>3216</v>
      </c>
      <c r="C21" s="3"/>
      <c r="D21" s="3"/>
      <c r="E21" s="3">
        <v>1</v>
      </c>
      <c r="F21" s="4">
        <v>1</v>
      </c>
      <c r="G21" s="3"/>
      <c r="H21" s="3"/>
      <c r="I21" s="4">
        <v>1</v>
      </c>
      <c r="J21" s="3"/>
      <c r="K21" s="3"/>
      <c r="L21" s="4"/>
      <c r="M21" s="3">
        <v>1</v>
      </c>
      <c r="N21" s="3"/>
      <c r="O21" s="4"/>
      <c r="P21" s="3">
        <v>1</v>
      </c>
      <c r="Q21" s="3"/>
      <c r="R21" s="4"/>
      <c r="S21" s="3">
        <v>1</v>
      </c>
      <c r="T21" s="3"/>
      <c r="U21" s="4"/>
      <c r="V21" s="3"/>
      <c r="W21" s="3">
        <v>1</v>
      </c>
      <c r="X21" s="4"/>
      <c r="Y21" s="3">
        <v>1</v>
      </c>
      <c r="Z21" s="3"/>
      <c r="AA21" s="4">
        <v>1</v>
      </c>
      <c r="AB21" s="3"/>
      <c r="AC21" s="3"/>
      <c r="AD21" s="4">
        <v>1</v>
      </c>
      <c r="AE21" s="3"/>
      <c r="AF21" s="3"/>
      <c r="AG21" s="4">
        <v>1</v>
      </c>
      <c r="AH21" s="3"/>
      <c r="AI21" s="3"/>
      <c r="AJ21" s="4">
        <v>1</v>
      </c>
      <c r="AK21" s="3"/>
      <c r="AL21" s="3"/>
      <c r="AM21" s="4">
        <v>1</v>
      </c>
      <c r="AN21" s="4"/>
      <c r="AO21" s="4"/>
      <c r="AP21" s="4">
        <v>1</v>
      </c>
      <c r="AQ21" s="4"/>
      <c r="AR21" s="4"/>
      <c r="AS21" s="4"/>
      <c r="AT21" s="4"/>
      <c r="AU21" s="4">
        <v>1</v>
      </c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/>
      <c r="BM21" s="4">
        <v>1</v>
      </c>
      <c r="BN21" s="4"/>
      <c r="BO21" s="4"/>
      <c r="BP21" s="4">
        <v>1</v>
      </c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>
        <v>1</v>
      </c>
      <c r="FW21" s="4"/>
      <c r="FX21" s="4"/>
      <c r="FY21" s="4"/>
      <c r="FZ21" s="4">
        <v>1</v>
      </c>
      <c r="GA21" s="4"/>
      <c r="GB21" s="4"/>
      <c r="GC21" s="4">
        <v>1</v>
      </c>
      <c r="GD21" s="4">
        <v>1</v>
      </c>
      <c r="GE21" s="4"/>
      <c r="GF21" s="4"/>
      <c r="GG21" s="4"/>
      <c r="GH21" s="4"/>
      <c r="GI21" s="4">
        <v>1</v>
      </c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/>
      <c r="HG21" s="4">
        <v>1</v>
      </c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/>
      <c r="JC21" s="4">
        <v>1</v>
      </c>
      <c r="JD21" s="4"/>
      <c r="JE21" s="4"/>
      <c r="JF21" s="4">
        <v>1</v>
      </c>
      <c r="JG21" s="4"/>
      <c r="JH21" s="4">
        <v>1</v>
      </c>
      <c r="JI21" s="4"/>
      <c r="JJ21" s="4"/>
      <c r="JK21" s="4"/>
      <c r="JL21" s="4">
        <v>1</v>
      </c>
      <c r="JM21" s="4"/>
      <c r="JN21" s="4"/>
      <c r="JO21" s="4">
        <v>1</v>
      </c>
      <c r="JP21" s="4"/>
      <c r="JQ21" s="4"/>
      <c r="JR21" s="4">
        <v>1</v>
      </c>
      <c r="JS21" s="4"/>
      <c r="JT21" s="4"/>
      <c r="JU21" s="4">
        <v>1</v>
      </c>
      <c r="JV21" s="4"/>
      <c r="JW21" s="4">
        <v>1</v>
      </c>
      <c r="JX21" s="4"/>
      <c r="JY21" s="4"/>
      <c r="JZ21" s="4"/>
      <c r="KA21" s="4">
        <v>1</v>
      </c>
      <c r="KB21" s="4"/>
      <c r="KC21" s="4"/>
      <c r="KD21" s="4">
        <v>1</v>
      </c>
      <c r="KE21" s="4"/>
      <c r="KF21" s="4"/>
      <c r="KG21" s="4">
        <v>1</v>
      </c>
      <c r="KH21" s="4"/>
      <c r="KI21" s="4"/>
      <c r="KJ21" s="4">
        <v>1</v>
      </c>
      <c r="KK21" s="4"/>
      <c r="KL21" s="4"/>
      <c r="KM21" s="4">
        <v>1</v>
      </c>
      <c r="KN21" s="4"/>
      <c r="KO21" s="4">
        <v>1</v>
      </c>
      <c r="KP21" s="4"/>
      <c r="KQ21" s="4"/>
      <c r="KR21" s="4"/>
      <c r="KS21" s="4">
        <v>1</v>
      </c>
      <c r="KT21" s="4"/>
      <c r="KU21" s="4">
        <v>1</v>
      </c>
      <c r="KV21" s="4"/>
      <c r="KW21" s="4"/>
      <c r="KX21" s="4">
        <v>1</v>
      </c>
      <c r="KY21" s="4"/>
      <c r="KZ21" s="4"/>
      <c r="LA21" s="4"/>
      <c r="LB21" s="4">
        <v>1</v>
      </c>
      <c r="LC21" s="4"/>
      <c r="LD21" s="4"/>
      <c r="LE21" s="4">
        <v>1</v>
      </c>
    </row>
    <row r="22" spans="1:317" x14ac:dyDescent="0.25">
      <c r="A22" s="3">
        <v>9</v>
      </c>
      <c r="B22" s="45" t="s">
        <v>3227</v>
      </c>
      <c r="C22" s="3"/>
      <c r="D22" s="3">
        <v>1</v>
      </c>
      <c r="E22" s="3"/>
      <c r="F22" s="4"/>
      <c r="G22" s="3"/>
      <c r="H22" s="3">
        <v>1</v>
      </c>
      <c r="I22" s="4"/>
      <c r="J22" s="3">
        <v>1</v>
      </c>
      <c r="K22" s="3"/>
      <c r="L22" s="4"/>
      <c r="M22" s="3">
        <v>1</v>
      </c>
      <c r="N22" s="3"/>
      <c r="O22" s="4"/>
      <c r="P22" s="3">
        <v>1</v>
      </c>
      <c r="Q22" s="3"/>
      <c r="R22" s="4"/>
      <c r="S22" s="3">
        <v>1</v>
      </c>
      <c r="T22" s="3"/>
      <c r="U22" s="4"/>
      <c r="V22" s="3"/>
      <c r="W22" s="3">
        <v>1</v>
      </c>
      <c r="X22" s="4"/>
      <c r="Y22" s="3">
        <v>1</v>
      </c>
      <c r="Z22" s="3"/>
      <c r="AA22" s="4"/>
      <c r="AB22" s="3"/>
      <c r="AC22" s="3">
        <v>1</v>
      </c>
      <c r="AD22" s="4"/>
      <c r="AE22" s="3">
        <v>1</v>
      </c>
      <c r="AF22" s="3"/>
      <c r="AG22" s="4"/>
      <c r="AH22" s="3"/>
      <c r="AI22" s="3">
        <v>1</v>
      </c>
      <c r="AJ22" s="4">
        <v>1</v>
      </c>
      <c r="AK22" s="3"/>
      <c r="AL22" s="3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/>
      <c r="FZ22" s="4">
        <v>1</v>
      </c>
      <c r="GA22" s="4"/>
      <c r="GB22" s="4"/>
      <c r="GC22" s="4">
        <v>1</v>
      </c>
      <c r="GD22" s="4">
        <v>1</v>
      </c>
      <c r="GE22" s="4"/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  <c r="HT22" s="4"/>
      <c r="HU22" s="4">
        <v>1</v>
      </c>
      <c r="HV22" s="4"/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/>
      <c r="IW22" s="4">
        <v>1</v>
      </c>
      <c r="IX22" s="4">
        <v>1</v>
      </c>
      <c r="IY22" s="4"/>
      <c r="IZ22" s="4"/>
      <c r="JA22" s="4"/>
      <c r="JB22" s="4"/>
      <c r="JC22" s="4">
        <v>1</v>
      </c>
      <c r="JD22" s="4"/>
      <c r="JE22" s="4"/>
      <c r="JF22" s="4">
        <v>1</v>
      </c>
      <c r="JG22" s="4"/>
      <c r="JH22" s="4">
        <v>1</v>
      </c>
      <c r="JI22" s="4"/>
      <c r="JJ22" s="4"/>
      <c r="JK22" s="4"/>
      <c r="JL22" s="4">
        <v>1</v>
      </c>
      <c r="JM22" s="4"/>
      <c r="JN22" s="4"/>
      <c r="JO22" s="4">
        <v>1</v>
      </c>
      <c r="JP22" s="4"/>
      <c r="JQ22" s="4"/>
      <c r="JR22" s="4">
        <v>1</v>
      </c>
      <c r="JS22" s="4"/>
      <c r="JT22" s="4"/>
      <c r="JU22" s="4">
        <v>1</v>
      </c>
      <c r="JV22" s="4"/>
      <c r="JW22" s="4">
        <v>1</v>
      </c>
      <c r="JX22" s="4"/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>
        <v>1</v>
      </c>
      <c r="KM22" s="4"/>
      <c r="KN22" s="4"/>
      <c r="KO22" s="4">
        <v>1</v>
      </c>
      <c r="KP22" s="4"/>
      <c r="KQ22" s="4"/>
      <c r="KR22" s="4"/>
      <c r="KS22" s="4">
        <v>1</v>
      </c>
      <c r="KT22" s="4"/>
      <c r="KU22" s="4">
        <v>1</v>
      </c>
      <c r="KV22" s="4"/>
      <c r="KW22" s="4"/>
      <c r="KX22" s="4"/>
      <c r="KY22" s="4">
        <v>1</v>
      </c>
      <c r="KZ22" s="4"/>
      <c r="LA22" s="4"/>
      <c r="LB22" s="4">
        <v>1</v>
      </c>
      <c r="LC22" s="4"/>
      <c r="LD22" s="4"/>
      <c r="LE22" s="4">
        <v>1</v>
      </c>
    </row>
    <row r="23" spans="1:317" x14ac:dyDescent="0.25">
      <c r="A23" s="77" t="s">
        <v>333</v>
      </c>
      <c r="B23" s="78"/>
      <c r="C23" s="3">
        <f t="shared" ref="C23:BN23" si="0">SUM(C14:C22)</f>
        <v>2</v>
      </c>
      <c r="D23" s="3">
        <f t="shared" si="0"/>
        <v>2</v>
      </c>
      <c r="E23" s="3">
        <f t="shared" si="0"/>
        <v>5</v>
      </c>
      <c r="F23" s="3">
        <f t="shared" si="0"/>
        <v>2</v>
      </c>
      <c r="G23" s="3">
        <f t="shared" si="0"/>
        <v>6</v>
      </c>
      <c r="H23" s="3">
        <f t="shared" si="0"/>
        <v>1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2</v>
      </c>
      <c r="M23" s="3">
        <f t="shared" si="0"/>
        <v>7</v>
      </c>
      <c r="N23" s="3">
        <f t="shared" si="0"/>
        <v>0</v>
      </c>
      <c r="O23" s="3">
        <f t="shared" si="0"/>
        <v>3</v>
      </c>
      <c r="P23" s="3">
        <f t="shared" si="0"/>
        <v>6</v>
      </c>
      <c r="Q23" s="3">
        <f t="shared" si="0"/>
        <v>0</v>
      </c>
      <c r="R23" s="3">
        <f t="shared" si="0"/>
        <v>3</v>
      </c>
      <c r="S23" s="3">
        <f t="shared" si="0"/>
        <v>5</v>
      </c>
      <c r="T23" s="3">
        <f t="shared" si="0"/>
        <v>1</v>
      </c>
      <c r="U23" s="3">
        <f t="shared" si="0"/>
        <v>0</v>
      </c>
      <c r="V23" s="3">
        <f t="shared" si="0"/>
        <v>1</v>
      </c>
      <c r="W23" s="3">
        <f t="shared" si="0"/>
        <v>8</v>
      </c>
      <c r="X23" s="3">
        <f t="shared" si="0"/>
        <v>5</v>
      </c>
      <c r="Y23" s="3">
        <f t="shared" si="0"/>
        <v>4</v>
      </c>
      <c r="Z23" s="3">
        <f t="shared" si="0"/>
        <v>0</v>
      </c>
      <c r="AA23" s="3">
        <f t="shared" si="0"/>
        <v>6</v>
      </c>
      <c r="AB23" s="3">
        <f t="shared" si="0"/>
        <v>1</v>
      </c>
      <c r="AC23" s="3">
        <f t="shared" si="0"/>
        <v>2</v>
      </c>
      <c r="AD23" s="3">
        <f t="shared" si="0"/>
        <v>7</v>
      </c>
      <c r="AE23" s="3">
        <f t="shared" si="0"/>
        <v>2</v>
      </c>
      <c r="AF23" s="3">
        <f t="shared" si="0"/>
        <v>0</v>
      </c>
      <c r="AG23" s="3">
        <f t="shared" si="0"/>
        <v>4</v>
      </c>
      <c r="AH23" s="3">
        <f t="shared" si="0"/>
        <v>4</v>
      </c>
      <c r="AI23" s="3">
        <f t="shared" si="0"/>
        <v>1</v>
      </c>
      <c r="AJ23" s="3">
        <f t="shared" si="0"/>
        <v>9</v>
      </c>
      <c r="AK23" s="3">
        <f t="shared" si="0"/>
        <v>0</v>
      </c>
      <c r="AL23" s="3">
        <f t="shared" si="0"/>
        <v>0</v>
      </c>
      <c r="AM23" s="3">
        <f t="shared" si="0"/>
        <v>5</v>
      </c>
      <c r="AN23" s="3">
        <f t="shared" si="0"/>
        <v>4</v>
      </c>
      <c r="AO23" s="3">
        <f t="shared" si="0"/>
        <v>0</v>
      </c>
      <c r="AP23" s="3">
        <f t="shared" si="0"/>
        <v>5</v>
      </c>
      <c r="AQ23" s="3">
        <f t="shared" si="0"/>
        <v>4</v>
      </c>
      <c r="AR23" s="3">
        <f t="shared" si="0"/>
        <v>0</v>
      </c>
      <c r="AS23" s="3">
        <f t="shared" si="0"/>
        <v>1</v>
      </c>
      <c r="AT23" s="3">
        <f t="shared" si="0"/>
        <v>0</v>
      </c>
      <c r="AU23" s="3">
        <f t="shared" si="0"/>
        <v>8</v>
      </c>
      <c r="AV23" s="3">
        <f t="shared" si="0"/>
        <v>3</v>
      </c>
      <c r="AW23" s="3">
        <f t="shared" si="0"/>
        <v>3</v>
      </c>
      <c r="AX23" s="3">
        <f t="shared" si="0"/>
        <v>3</v>
      </c>
      <c r="AY23" s="3">
        <f t="shared" si="0"/>
        <v>7</v>
      </c>
      <c r="AZ23" s="3">
        <f t="shared" si="0"/>
        <v>2</v>
      </c>
      <c r="BA23" s="3">
        <f t="shared" si="0"/>
        <v>0</v>
      </c>
      <c r="BB23" s="3">
        <f t="shared" si="0"/>
        <v>4</v>
      </c>
      <c r="BC23" s="3">
        <f t="shared" si="0"/>
        <v>2</v>
      </c>
      <c r="BD23" s="3">
        <f t="shared" si="0"/>
        <v>3</v>
      </c>
      <c r="BE23" s="3">
        <f t="shared" si="0"/>
        <v>3</v>
      </c>
      <c r="BF23" s="3">
        <f t="shared" si="0"/>
        <v>2</v>
      </c>
      <c r="BG23" s="3">
        <f t="shared" si="0"/>
        <v>4</v>
      </c>
      <c r="BH23" s="3">
        <f t="shared" si="0"/>
        <v>5</v>
      </c>
      <c r="BI23" s="3">
        <f t="shared" si="0"/>
        <v>1</v>
      </c>
      <c r="BJ23" s="3">
        <f t="shared" si="0"/>
        <v>3</v>
      </c>
      <c r="BK23" s="3">
        <f t="shared" si="0"/>
        <v>1</v>
      </c>
      <c r="BL23" s="3">
        <f t="shared" si="0"/>
        <v>4</v>
      </c>
      <c r="BM23" s="3">
        <f t="shared" si="0"/>
        <v>4</v>
      </c>
      <c r="BN23" s="3">
        <f t="shared" si="0"/>
        <v>0</v>
      </c>
      <c r="BO23" s="3">
        <f t="shared" ref="BO23:DZ23" si="1">SUM(BO14:BO22)</f>
        <v>2</v>
      </c>
      <c r="BP23" s="3">
        <f t="shared" si="1"/>
        <v>7</v>
      </c>
      <c r="BQ23" s="3">
        <f t="shared" si="1"/>
        <v>1</v>
      </c>
      <c r="BR23" s="3">
        <f t="shared" si="1"/>
        <v>5</v>
      </c>
      <c r="BS23" s="3">
        <f t="shared" si="1"/>
        <v>3</v>
      </c>
      <c r="BT23" s="3">
        <f t="shared" si="1"/>
        <v>1</v>
      </c>
      <c r="BU23" s="3">
        <f t="shared" si="1"/>
        <v>8</v>
      </c>
      <c r="BV23" s="3">
        <f t="shared" si="1"/>
        <v>0</v>
      </c>
      <c r="BW23" s="3">
        <f t="shared" si="1"/>
        <v>1</v>
      </c>
      <c r="BX23" s="3">
        <f t="shared" si="1"/>
        <v>3</v>
      </c>
      <c r="BY23" s="3">
        <f t="shared" si="1"/>
        <v>5</v>
      </c>
      <c r="BZ23" s="3">
        <f t="shared" si="1"/>
        <v>0</v>
      </c>
      <c r="CA23" s="3">
        <f t="shared" si="1"/>
        <v>8</v>
      </c>
      <c r="CB23" s="3">
        <f t="shared" si="1"/>
        <v>1</v>
      </c>
      <c r="CC23" s="3">
        <f t="shared" si="1"/>
        <v>1</v>
      </c>
      <c r="CD23" s="3">
        <f t="shared" si="1"/>
        <v>5</v>
      </c>
      <c r="CE23" s="3">
        <f t="shared" si="1"/>
        <v>3</v>
      </c>
      <c r="CF23" s="3">
        <f t="shared" si="1"/>
        <v>1</v>
      </c>
      <c r="CG23" s="3">
        <f t="shared" si="1"/>
        <v>1</v>
      </c>
      <c r="CH23" s="3">
        <f t="shared" si="1"/>
        <v>7</v>
      </c>
      <c r="CI23" s="3">
        <f t="shared" si="1"/>
        <v>2</v>
      </c>
      <c r="CJ23" s="3">
        <f t="shared" si="1"/>
        <v>0</v>
      </c>
      <c r="CK23" s="3">
        <f t="shared" si="1"/>
        <v>7</v>
      </c>
      <c r="CL23" s="3">
        <f t="shared" si="1"/>
        <v>0</v>
      </c>
      <c r="CM23" s="3">
        <f t="shared" si="1"/>
        <v>2</v>
      </c>
      <c r="CN23" s="3">
        <f t="shared" si="1"/>
        <v>7</v>
      </c>
      <c r="CO23" s="3">
        <f t="shared" si="1"/>
        <v>2</v>
      </c>
      <c r="CP23" s="3">
        <f t="shared" si="1"/>
        <v>3</v>
      </c>
      <c r="CQ23" s="3">
        <f t="shared" si="1"/>
        <v>4</v>
      </c>
      <c r="CR23" s="3">
        <f t="shared" si="1"/>
        <v>1</v>
      </c>
      <c r="CS23" s="3">
        <f t="shared" si="1"/>
        <v>8</v>
      </c>
      <c r="CT23" s="3">
        <f t="shared" si="1"/>
        <v>0</v>
      </c>
      <c r="CU23" s="3">
        <f t="shared" si="1"/>
        <v>1</v>
      </c>
      <c r="CV23" s="3">
        <f t="shared" si="1"/>
        <v>3</v>
      </c>
      <c r="CW23" s="3">
        <f t="shared" si="1"/>
        <v>5</v>
      </c>
      <c r="CX23" s="3">
        <f t="shared" si="1"/>
        <v>1</v>
      </c>
      <c r="CY23" s="3">
        <f t="shared" si="1"/>
        <v>8</v>
      </c>
      <c r="CZ23" s="3">
        <f t="shared" si="1"/>
        <v>0</v>
      </c>
      <c r="DA23" s="3">
        <f t="shared" si="1"/>
        <v>0</v>
      </c>
      <c r="DB23" s="3">
        <f t="shared" si="1"/>
        <v>6</v>
      </c>
      <c r="DC23" s="3">
        <f t="shared" si="1"/>
        <v>3</v>
      </c>
      <c r="DD23" s="3">
        <f t="shared" si="1"/>
        <v>0</v>
      </c>
      <c r="DE23" s="3">
        <f t="shared" si="1"/>
        <v>9</v>
      </c>
      <c r="DF23" s="3">
        <f t="shared" si="1"/>
        <v>0</v>
      </c>
      <c r="DG23" s="3">
        <f t="shared" si="1"/>
        <v>1</v>
      </c>
      <c r="DH23" s="3">
        <f t="shared" si="1"/>
        <v>1</v>
      </c>
      <c r="DI23" s="3">
        <f t="shared" si="1"/>
        <v>7</v>
      </c>
      <c r="DJ23" s="3">
        <f t="shared" si="1"/>
        <v>1</v>
      </c>
      <c r="DK23" s="3">
        <f t="shared" si="1"/>
        <v>7</v>
      </c>
      <c r="DL23" s="3">
        <f t="shared" si="1"/>
        <v>1</v>
      </c>
      <c r="DM23" s="3">
        <f t="shared" si="1"/>
        <v>1</v>
      </c>
      <c r="DN23" s="3">
        <f t="shared" si="1"/>
        <v>0</v>
      </c>
      <c r="DO23" s="3">
        <f t="shared" si="1"/>
        <v>8</v>
      </c>
      <c r="DP23" s="3">
        <f t="shared" si="1"/>
        <v>1</v>
      </c>
      <c r="DQ23" s="3">
        <f t="shared" si="1"/>
        <v>3</v>
      </c>
      <c r="DR23" s="3">
        <f t="shared" si="1"/>
        <v>5</v>
      </c>
      <c r="DS23" s="3">
        <f t="shared" si="1"/>
        <v>1</v>
      </c>
      <c r="DT23" s="3">
        <f t="shared" si="1"/>
        <v>8</v>
      </c>
      <c r="DU23" s="3">
        <f t="shared" si="1"/>
        <v>0</v>
      </c>
      <c r="DV23" s="3">
        <f t="shared" si="1"/>
        <v>4</v>
      </c>
      <c r="DW23" s="3">
        <f t="shared" si="1"/>
        <v>2</v>
      </c>
      <c r="DX23" s="3">
        <f t="shared" si="1"/>
        <v>3</v>
      </c>
      <c r="DY23" s="3">
        <f t="shared" si="1"/>
        <v>2</v>
      </c>
      <c r="DZ23" s="3">
        <f t="shared" si="1"/>
        <v>4</v>
      </c>
      <c r="EA23" s="3">
        <f t="shared" ref="EA23:GL23" si="2">SUM(EA14:EA22)</f>
        <v>3</v>
      </c>
      <c r="EB23" s="3">
        <f t="shared" si="2"/>
        <v>2</v>
      </c>
      <c r="EC23" s="3">
        <f t="shared" si="2"/>
        <v>7</v>
      </c>
      <c r="ED23" s="3">
        <f t="shared" si="2"/>
        <v>0</v>
      </c>
      <c r="EE23" s="3">
        <f t="shared" si="2"/>
        <v>1</v>
      </c>
      <c r="EF23" s="3">
        <f t="shared" si="2"/>
        <v>8</v>
      </c>
      <c r="EG23" s="3">
        <f t="shared" si="2"/>
        <v>0</v>
      </c>
      <c r="EH23" s="3">
        <f t="shared" si="2"/>
        <v>3</v>
      </c>
      <c r="EI23" s="3">
        <f t="shared" si="2"/>
        <v>6</v>
      </c>
      <c r="EJ23" s="3">
        <f t="shared" si="2"/>
        <v>0</v>
      </c>
      <c r="EK23" s="3">
        <f t="shared" si="2"/>
        <v>6</v>
      </c>
      <c r="EL23" s="3">
        <f t="shared" si="2"/>
        <v>3</v>
      </c>
      <c r="EM23" s="3">
        <f t="shared" si="2"/>
        <v>0</v>
      </c>
      <c r="EN23" s="3">
        <f t="shared" si="2"/>
        <v>1</v>
      </c>
      <c r="EO23" s="3">
        <f t="shared" si="2"/>
        <v>4</v>
      </c>
      <c r="EP23" s="3">
        <f t="shared" si="2"/>
        <v>4</v>
      </c>
      <c r="EQ23" s="3">
        <f t="shared" si="2"/>
        <v>2</v>
      </c>
      <c r="ER23" s="3">
        <f t="shared" si="2"/>
        <v>0</v>
      </c>
      <c r="ES23" s="3">
        <f t="shared" si="2"/>
        <v>7</v>
      </c>
      <c r="ET23" s="3">
        <f t="shared" si="2"/>
        <v>1</v>
      </c>
      <c r="EU23" s="3">
        <f t="shared" si="2"/>
        <v>2</v>
      </c>
      <c r="EV23" s="3">
        <f t="shared" si="2"/>
        <v>6</v>
      </c>
      <c r="EW23" s="3">
        <f t="shared" si="2"/>
        <v>1</v>
      </c>
      <c r="EX23" s="3">
        <f t="shared" si="2"/>
        <v>1</v>
      </c>
      <c r="EY23" s="3">
        <f t="shared" si="2"/>
        <v>7</v>
      </c>
      <c r="EZ23" s="3">
        <f t="shared" si="2"/>
        <v>0</v>
      </c>
      <c r="FA23" s="3">
        <f t="shared" si="2"/>
        <v>6</v>
      </c>
      <c r="FB23" s="3">
        <f t="shared" si="2"/>
        <v>3</v>
      </c>
      <c r="FC23" s="3">
        <f t="shared" si="2"/>
        <v>3</v>
      </c>
      <c r="FD23" s="3">
        <f t="shared" si="2"/>
        <v>6</v>
      </c>
      <c r="FE23" s="3">
        <f t="shared" si="2"/>
        <v>0</v>
      </c>
      <c r="FF23" s="3">
        <f t="shared" si="2"/>
        <v>1</v>
      </c>
      <c r="FG23" s="3">
        <f t="shared" si="2"/>
        <v>4</v>
      </c>
      <c r="FH23" s="3">
        <f t="shared" si="2"/>
        <v>4</v>
      </c>
      <c r="FI23" s="3">
        <f t="shared" si="2"/>
        <v>5</v>
      </c>
      <c r="FJ23" s="3">
        <f t="shared" si="2"/>
        <v>4</v>
      </c>
      <c r="FK23" s="3">
        <f t="shared" si="2"/>
        <v>0</v>
      </c>
      <c r="FL23" s="3">
        <f t="shared" si="2"/>
        <v>3</v>
      </c>
      <c r="FM23" s="3">
        <f t="shared" si="2"/>
        <v>6</v>
      </c>
      <c r="FN23" s="3">
        <f t="shared" si="2"/>
        <v>0</v>
      </c>
      <c r="FO23" s="3">
        <f t="shared" si="2"/>
        <v>4</v>
      </c>
      <c r="FP23" s="3">
        <f t="shared" si="2"/>
        <v>5</v>
      </c>
      <c r="FQ23" s="3">
        <f t="shared" si="2"/>
        <v>0</v>
      </c>
      <c r="FR23" s="3">
        <f t="shared" si="2"/>
        <v>4</v>
      </c>
      <c r="FS23" s="3">
        <f t="shared" si="2"/>
        <v>2</v>
      </c>
      <c r="FT23" s="3">
        <f t="shared" si="2"/>
        <v>3</v>
      </c>
      <c r="FU23" s="3">
        <f t="shared" si="2"/>
        <v>1</v>
      </c>
      <c r="FV23" s="3">
        <f t="shared" si="2"/>
        <v>8</v>
      </c>
      <c r="FW23" s="3">
        <f t="shared" si="2"/>
        <v>0</v>
      </c>
      <c r="FX23" s="3">
        <f t="shared" si="2"/>
        <v>1</v>
      </c>
      <c r="FY23" s="3">
        <f t="shared" si="2"/>
        <v>5</v>
      </c>
      <c r="FZ23" s="3">
        <f t="shared" si="2"/>
        <v>3</v>
      </c>
      <c r="GA23" s="3">
        <f t="shared" si="2"/>
        <v>0</v>
      </c>
      <c r="GB23" s="3">
        <f t="shared" si="2"/>
        <v>6</v>
      </c>
      <c r="GC23" s="3">
        <f t="shared" si="2"/>
        <v>3</v>
      </c>
      <c r="GD23" s="3">
        <f t="shared" si="2"/>
        <v>7</v>
      </c>
      <c r="GE23" s="3">
        <f t="shared" si="2"/>
        <v>2</v>
      </c>
      <c r="GF23" s="3">
        <f t="shared" si="2"/>
        <v>0</v>
      </c>
      <c r="GG23" s="3">
        <f t="shared" si="2"/>
        <v>2</v>
      </c>
      <c r="GH23" s="3">
        <f t="shared" si="2"/>
        <v>1</v>
      </c>
      <c r="GI23" s="3">
        <f t="shared" si="2"/>
        <v>6</v>
      </c>
      <c r="GJ23" s="3">
        <f t="shared" si="2"/>
        <v>5</v>
      </c>
      <c r="GK23" s="3">
        <f t="shared" si="2"/>
        <v>4</v>
      </c>
      <c r="GL23" s="3">
        <f t="shared" si="2"/>
        <v>0</v>
      </c>
      <c r="GM23" s="3">
        <f t="shared" ref="GM23:IX23" si="3">SUM(GM14:GM22)</f>
        <v>0</v>
      </c>
      <c r="GN23" s="3">
        <f t="shared" si="3"/>
        <v>5</v>
      </c>
      <c r="GO23" s="3">
        <f t="shared" si="3"/>
        <v>4</v>
      </c>
      <c r="GP23" s="3">
        <f t="shared" si="3"/>
        <v>1</v>
      </c>
      <c r="GQ23" s="3">
        <f t="shared" si="3"/>
        <v>5</v>
      </c>
      <c r="GR23" s="3">
        <f t="shared" si="3"/>
        <v>3</v>
      </c>
      <c r="GS23" s="3">
        <f t="shared" si="3"/>
        <v>0</v>
      </c>
      <c r="GT23" s="3">
        <f t="shared" si="3"/>
        <v>5</v>
      </c>
      <c r="GU23" s="3">
        <f t="shared" si="3"/>
        <v>4</v>
      </c>
      <c r="GV23" s="3">
        <f t="shared" si="3"/>
        <v>5</v>
      </c>
      <c r="GW23" s="3">
        <f t="shared" si="3"/>
        <v>4</v>
      </c>
      <c r="GX23" s="3">
        <f t="shared" si="3"/>
        <v>0</v>
      </c>
      <c r="GY23" s="3">
        <f t="shared" si="3"/>
        <v>2</v>
      </c>
      <c r="GZ23" s="3">
        <f t="shared" si="3"/>
        <v>7</v>
      </c>
      <c r="HA23" s="3">
        <f t="shared" si="3"/>
        <v>0</v>
      </c>
      <c r="HB23" s="3">
        <f t="shared" si="3"/>
        <v>4</v>
      </c>
      <c r="HC23" s="3">
        <f t="shared" si="3"/>
        <v>5</v>
      </c>
      <c r="HD23" s="3">
        <f t="shared" si="3"/>
        <v>0</v>
      </c>
      <c r="HE23" s="3">
        <f t="shared" si="3"/>
        <v>1</v>
      </c>
      <c r="HF23" s="3">
        <f t="shared" si="3"/>
        <v>3</v>
      </c>
      <c r="HG23" s="3">
        <f t="shared" si="3"/>
        <v>5</v>
      </c>
      <c r="HH23" s="3">
        <f t="shared" si="3"/>
        <v>5</v>
      </c>
      <c r="HI23" s="3">
        <f t="shared" si="3"/>
        <v>4</v>
      </c>
      <c r="HJ23" s="3">
        <f t="shared" si="3"/>
        <v>0</v>
      </c>
      <c r="HK23" s="3">
        <f t="shared" si="3"/>
        <v>5</v>
      </c>
      <c r="HL23" s="3">
        <f t="shared" si="3"/>
        <v>4</v>
      </c>
      <c r="HM23" s="3">
        <f t="shared" si="3"/>
        <v>0</v>
      </c>
      <c r="HN23" s="3">
        <f t="shared" si="3"/>
        <v>5</v>
      </c>
      <c r="HO23" s="3">
        <f t="shared" si="3"/>
        <v>4</v>
      </c>
      <c r="HP23" s="3">
        <f t="shared" si="3"/>
        <v>0</v>
      </c>
      <c r="HQ23" s="3">
        <f t="shared" si="3"/>
        <v>1</v>
      </c>
      <c r="HR23" s="3">
        <f t="shared" si="3"/>
        <v>4</v>
      </c>
      <c r="HS23" s="3">
        <f t="shared" si="3"/>
        <v>4</v>
      </c>
      <c r="HT23" s="3">
        <f t="shared" si="3"/>
        <v>4</v>
      </c>
      <c r="HU23" s="3">
        <f t="shared" si="3"/>
        <v>5</v>
      </c>
      <c r="HV23" s="3">
        <f t="shared" si="3"/>
        <v>0</v>
      </c>
      <c r="HW23" s="3">
        <f t="shared" si="3"/>
        <v>0</v>
      </c>
      <c r="HX23" s="3">
        <f t="shared" si="3"/>
        <v>5</v>
      </c>
      <c r="HY23" s="3">
        <f t="shared" si="3"/>
        <v>4</v>
      </c>
      <c r="HZ23" s="3">
        <f t="shared" si="3"/>
        <v>0</v>
      </c>
      <c r="IA23" s="3">
        <f t="shared" si="3"/>
        <v>3</v>
      </c>
      <c r="IB23" s="3">
        <f t="shared" si="3"/>
        <v>6</v>
      </c>
      <c r="IC23" s="3">
        <f t="shared" si="3"/>
        <v>0</v>
      </c>
      <c r="ID23" s="3">
        <f t="shared" si="3"/>
        <v>2</v>
      </c>
      <c r="IE23" s="3">
        <f t="shared" si="3"/>
        <v>7</v>
      </c>
      <c r="IF23" s="3">
        <f t="shared" si="3"/>
        <v>0</v>
      </c>
      <c r="IG23" s="3">
        <f t="shared" si="3"/>
        <v>1</v>
      </c>
      <c r="IH23" s="3">
        <f t="shared" si="3"/>
        <v>8</v>
      </c>
      <c r="II23" s="3">
        <f t="shared" si="3"/>
        <v>0</v>
      </c>
      <c r="IJ23" s="3">
        <f t="shared" si="3"/>
        <v>3</v>
      </c>
      <c r="IK23" s="3">
        <f t="shared" si="3"/>
        <v>6</v>
      </c>
      <c r="IL23" s="3">
        <f t="shared" si="3"/>
        <v>0</v>
      </c>
      <c r="IM23" s="3">
        <f t="shared" si="3"/>
        <v>8</v>
      </c>
      <c r="IN23" s="3">
        <f t="shared" si="3"/>
        <v>1</v>
      </c>
      <c r="IO23" s="3">
        <f t="shared" si="3"/>
        <v>5</v>
      </c>
      <c r="IP23" s="3">
        <f t="shared" si="3"/>
        <v>4</v>
      </c>
      <c r="IQ23" s="3">
        <f t="shared" si="3"/>
        <v>0</v>
      </c>
      <c r="IR23" s="3">
        <f t="shared" si="3"/>
        <v>3</v>
      </c>
      <c r="IS23" s="3">
        <f t="shared" si="3"/>
        <v>6</v>
      </c>
      <c r="IT23" s="3">
        <f t="shared" si="3"/>
        <v>0</v>
      </c>
      <c r="IU23" s="3">
        <f t="shared" si="3"/>
        <v>2</v>
      </c>
      <c r="IV23" s="3">
        <f t="shared" si="3"/>
        <v>6</v>
      </c>
      <c r="IW23" s="3">
        <f t="shared" si="3"/>
        <v>1</v>
      </c>
      <c r="IX23" s="3">
        <f t="shared" si="3"/>
        <v>9</v>
      </c>
      <c r="IY23" s="3">
        <f t="shared" ref="IY23:LE23" si="4">SUM(IY14:IY22)</f>
        <v>0</v>
      </c>
      <c r="IZ23" s="3">
        <f t="shared" si="4"/>
        <v>0</v>
      </c>
      <c r="JA23" s="3">
        <f t="shared" si="4"/>
        <v>2</v>
      </c>
      <c r="JB23" s="3">
        <f t="shared" si="4"/>
        <v>1</v>
      </c>
      <c r="JC23" s="3">
        <f t="shared" si="4"/>
        <v>6</v>
      </c>
      <c r="JD23" s="3">
        <f t="shared" si="4"/>
        <v>0</v>
      </c>
      <c r="JE23" s="3">
        <f t="shared" si="4"/>
        <v>2</v>
      </c>
      <c r="JF23" s="3">
        <f t="shared" si="4"/>
        <v>7</v>
      </c>
      <c r="JG23" s="3">
        <f t="shared" si="4"/>
        <v>1</v>
      </c>
      <c r="JH23" s="3">
        <f t="shared" si="4"/>
        <v>8</v>
      </c>
      <c r="JI23" s="3">
        <f t="shared" si="4"/>
        <v>0</v>
      </c>
      <c r="JJ23" s="3">
        <f t="shared" si="4"/>
        <v>5</v>
      </c>
      <c r="JK23" s="3">
        <f t="shared" si="4"/>
        <v>0</v>
      </c>
      <c r="JL23" s="3">
        <f t="shared" si="4"/>
        <v>4</v>
      </c>
      <c r="JM23" s="3">
        <f t="shared" si="4"/>
        <v>5</v>
      </c>
      <c r="JN23" s="3">
        <f t="shared" si="4"/>
        <v>0</v>
      </c>
      <c r="JO23" s="3">
        <f t="shared" si="4"/>
        <v>4</v>
      </c>
      <c r="JP23" s="3">
        <f t="shared" si="4"/>
        <v>1</v>
      </c>
      <c r="JQ23" s="3">
        <f t="shared" si="4"/>
        <v>4</v>
      </c>
      <c r="JR23" s="3">
        <f t="shared" si="4"/>
        <v>4</v>
      </c>
      <c r="JS23" s="3">
        <f t="shared" si="4"/>
        <v>2</v>
      </c>
      <c r="JT23" s="3">
        <f t="shared" si="4"/>
        <v>4</v>
      </c>
      <c r="JU23" s="3">
        <f t="shared" si="4"/>
        <v>3</v>
      </c>
      <c r="JV23" s="3">
        <f t="shared" si="4"/>
        <v>2</v>
      </c>
      <c r="JW23" s="3">
        <f t="shared" si="4"/>
        <v>7</v>
      </c>
      <c r="JX23" s="3">
        <f t="shared" si="4"/>
        <v>0</v>
      </c>
      <c r="JY23" s="3">
        <f t="shared" si="4"/>
        <v>0</v>
      </c>
      <c r="JZ23" s="3">
        <f t="shared" si="4"/>
        <v>6</v>
      </c>
      <c r="KA23" s="3">
        <f t="shared" si="4"/>
        <v>3</v>
      </c>
      <c r="KB23" s="3">
        <f t="shared" si="4"/>
        <v>1</v>
      </c>
      <c r="KC23" s="3">
        <f t="shared" si="4"/>
        <v>1</v>
      </c>
      <c r="KD23" s="3">
        <f t="shared" si="4"/>
        <v>7</v>
      </c>
      <c r="KE23" s="3">
        <f t="shared" si="4"/>
        <v>2</v>
      </c>
      <c r="KF23" s="3">
        <f t="shared" si="4"/>
        <v>2</v>
      </c>
      <c r="KG23" s="3">
        <f t="shared" si="4"/>
        <v>5</v>
      </c>
      <c r="KH23" s="3">
        <f t="shared" si="4"/>
        <v>1</v>
      </c>
      <c r="KI23" s="3">
        <f t="shared" si="4"/>
        <v>4</v>
      </c>
      <c r="KJ23" s="3">
        <f t="shared" si="4"/>
        <v>4</v>
      </c>
      <c r="KK23" s="3">
        <f t="shared" si="4"/>
        <v>0</v>
      </c>
      <c r="KL23" s="3">
        <f t="shared" si="4"/>
        <v>7</v>
      </c>
      <c r="KM23" s="3">
        <f t="shared" si="4"/>
        <v>2</v>
      </c>
      <c r="KN23" s="3">
        <f t="shared" si="4"/>
        <v>5</v>
      </c>
      <c r="KO23" s="3">
        <f t="shared" si="4"/>
        <v>4</v>
      </c>
      <c r="KP23" s="3">
        <f t="shared" si="4"/>
        <v>0</v>
      </c>
      <c r="KQ23" s="3">
        <f t="shared" si="4"/>
        <v>6</v>
      </c>
      <c r="KR23" s="3">
        <f t="shared" si="4"/>
        <v>0</v>
      </c>
      <c r="KS23" s="3">
        <f t="shared" si="4"/>
        <v>3</v>
      </c>
      <c r="KT23" s="3">
        <f t="shared" si="4"/>
        <v>5</v>
      </c>
      <c r="KU23" s="3">
        <f t="shared" si="4"/>
        <v>4</v>
      </c>
      <c r="KV23" s="3">
        <f t="shared" si="4"/>
        <v>0</v>
      </c>
      <c r="KW23" s="3">
        <f t="shared" si="4"/>
        <v>0</v>
      </c>
      <c r="KX23" s="3">
        <f t="shared" si="4"/>
        <v>7</v>
      </c>
      <c r="KY23" s="3">
        <f t="shared" si="4"/>
        <v>2</v>
      </c>
      <c r="KZ23" s="3">
        <f t="shared" si="4"/>
        <v>1</v>
      </c>
      <c r="LA23" s="3">
        <f t="shared" si="4"/>
        <v>4</v>
      </c>
      <c r="LB23" s="3">
        <f t="shared" si="4"/>
        <v>4</v>
      </c>
      <c r="LC23" s="3">
        <f t="shared" si="4"/>
        <v>1</v>
      </c>
      <c r="LD23" s="3">
        <f t="shared" si="4"/>
        <v>2</v>
      </c>
      <c r="LE23" s="3">
        <f t="shared" si="4"/>
        <v>6</v>
      </c>
    </row>
    <row r="24" spans="1:317" x14ac:dyDescent="0.25">
      <c r="A24" s="79" t="s">
        <v>3203</v>
      </c>
      <c r="B24" s="80"/>
      <c r="C24" s="10">
        <f>C23/9%</f>
        <v>22.222222222222221</v>
      </c>
      <c r="D24" s="10">
        <f>D23/9%</f>
        <v>22.222222222222221</v>
      </c>
      <c r="E24" s="10">
        <f>E23/9%</f>
        <v>55.555555555555557</v>
      </c>
      <c r="F24" s="10">
        <f t="shared" ref="F24:BQ24" si="5">F23/9%</f>
        <v>22.222222222222221</v>
      </c>
      <c r="G24" s="10">
        <f t="shared" si="5"/>
        <v>66.666666666666671</v>
      </c>
      <c r="H24" s="10">
        <f t="shared" si="5"/>
        <v>11.111111111111111</v>
      </c>
      <c r="I24" s="10">
        <f t="shared" si="5"/>
        <v>66.666666666666671</v>
      </c>
      <c r="J24" s="10">
        <f t="shared" si="5"/>
        <v>33.333333333333336</v>
      </c>
      <c r="K24" s="10">
        <f t="shared" si="5"/>
        <v>0</v>
      </c>
      <c r="L24" s="10">
        <f t="shared" si="5"/>
        <v>22.222222222222221</v>
      </c>
      <c r="M24" s="10">
        <f t="shared" si="5"/>
        <v>77.777777777777786</v>
      </c>
      <c r="N24" s="10">
        <f t="shared" si="5"/>
        <v>0</v>
      </c>
      <c r="O24" s="10">
        <f t="shared" si="5"/>
        <v>33.333333333333336</v>
      </c>
      <c r="P24" s="10">
        <f t="shared" si="5"/>
        <v>66.666666666666671</v>
      </c>
      <c r="Q24" s="10">
        <f t="shared" si="5"/>
        <v>0</v>
      </c>
      <c r="R24" s="10">
        <f t="shared" si="5"/>
        <v>33.333333333333336</v>
      </c>
      <c r="S24" s="10">
        <f t="shared" si="5"/>
        <v>55.555555555555557</v>
      </c>
      <c r="T24" s="10">
        <f t="shared" si="5"/>
        <v>11.111111111111111</v>
      </c>
      <c r="U24" s="10">
        <f t="shared" si="5"/>
        <v>0</v>
      </c>
      <c r="V24" s="10">
        <f t="shared" si="5"/>
        <v>11.111111111111111</v>
      </c>
      <c r="W24" s="10">
        <f t="shared" si="5"/>
        <v>88.888888888888886</v>
      </c>
      <c r="X24" s="10">
        <f t="shared" si="5"/>
        <v>55.555555555555557</v>
      </c>
      <c r="Y24" s="10">
        <f t="shared" si="5"/>
        <v>44.444444444444443</v>
      </c>
      <c r="Z24" s="10">
        <f t="shared" si="5"/>
        <v>0</v>
      </c>
      <c r="AA24" s="10">
        <f t="shared" si="5"/>
        <v>66.666666666666671</v>
      </c>
      <c r="AB24" s="10">
        <f t="shared" si="5"/>
        <v>11.111111111111111</v>
      </c>
      <c r="AC24" s="10">
        <f t="shared" si="5"/>
        <v>22.222222222222221</v>
      </c>
      <c r="AD24" s="10">
        <f t="shared" si="5"/>
        <v>77.777777777777786</v>
      </c>
      <c r="AE24" s="10">
        <f t="shared" si="5"/>
        <v>22.222222222222221</v>
      </c>
      <c r="AF24" s="10">
        <f t="shared" si="5"/>
        <v>0</v>
      </c>
      <c r="AG24" s="10">
        <f t="shared" si="5"/>
        <v>44.444444444444443</v>
      </c>
      <c r="AH24" s="10">
        <f t="shared" si="5"/>
        <v>44.444444444444443</v>
      </c>
      <c r="AI24" s="10">
        <f t="shared" si="5"/>
        <v>11.111111111111111</v>
      </c>
      <c r="AJ24" s="10">
        <f t="shared" si="5"/>
        <v>100</v>
      </c>
      <c r="AK24" s="10">
        <f t="shared" si="5"/>
        <v>0</v>
      </c>
      <c r="AL24" s="10">
        <f t="shared" si="5"/>
        <v>0</v>
      </c>
      <c r="AM24" s="10">
        <f t="shared" si="5"/>
        <v>55.555555555555557</v>
      </c>
      <c r="AN24" s="10">
        <f t="shared" si="5"/>
        <v>44.444444444444443</v>
      </c>
      <c r="AO24" s="10">
        <f t="shared" si="5"/>
        <v>0</v>
      </c>
      <c r="AP24" s="10">
        <f t="shared" si="5"/>
        <v>55.555555555555557</v>
      </c>
      <c r="AQ24" s="10">
        <f t="shared" si="5"/>
        <v>44.444444444444443</v>
      </c>
      <c r="AR24" s="10">
        <f t="shared" si="5"/>
        <v>0</v>
      </c>
      <c r="AS24" s="10">
        <f t="shared" si="5"/>
        <v>11.111111111111111</v>
      </c>
      <c r="AT24" s="10">
        <f t="shared" si="5"/>
        <v>0</v>
      </c>
      <c r="AU24" s="10">
        <f t="shared" si="5"/>
        <v>88.888888888888886</v>
      </c>
      <c r="AV24" s="10">
        <f t="shared" si="5"/>
        <v>33.333333333333336</v>
      </c>
      <c r="AW24" s="10">
        <f t="shared" si="5"/>
        <v>33.333333333333336</v>
      </c>
      <c r="AX24" s="10">
        <f t="shared" si="5"/>
        <v>33.333333333333336</v>
      </c>
      <c r="AY24" s="10">
        <f t="shared" si="5"/>
        <v>77.777777777777786</v>
      </c>
      <c r="AZ24" s="10">
        <f t="shared" si="5"/>
        <v>22.222222222222221</v>
      </c>
      <c r="BA24" s="10">
        <f t="shared" si="5"/>
        <v>0</v>
      </c>
      <c r="BB24" s="10">
        <f t="shared" si="5"/>
        <v>44.444444444444443</v>
      </c>
      <c r="BC24" s="10">
        <f t="shared" si="5"/>
        <v>22.222222222222221</v>
      </c>
      <c r="BD24" s="10">
        <f t="shared" si="5"/>
        <v>33.333333333333336</v>
      </c>
      <c r="BE24" s="10">
        <f t="shared" si="5"/>
        <v>33.333333333333336</v>
      </c>
      <c r="BF24" s="10">
        <f t="shared" si="5"/>
        <v>22.222222222222221</v>
      </c>
      <c r="BG24" s="10">
        <f t="shared" si="5"/>
        <v>44.444444444444443</v>
      </c>
      <c r="BH24" s="10">
        <f t="shared" si="5"/>
        <v>55.555555555555557</v>
      </c>
      <c r="BI24" s="10">
        <f t="shared" si="5"/>
        <v>11.111111111111111</v>
      </c>
      <c r="BJ24" s="10">
        <f t="shared" si="5"/>
        <v>33.333333333333336</v>
      </c>
      <c r="BK24" s="10">
        <f t="shared" si="5"/>
        <v>11.111111111111111</v>
      </c>
      <c r="BL24" s="10">
        <f t="shared" si="5"/>
        <v>44.444444444444443</v>
      </c>
      <c r="BM24" s="10">
        <f t="shared" si="5"/>
        <v>44.444444444444443</v>
      </c>
      <c r="BN24" s="10">
        <f t="shared" si="5"/>
        <v>0</v>
      </c>
      <c r="BO24" s="10">
        <f t="shared" si="5"/>
        <v>22.222222222222221</v>
      </c>
      <c r="BP24" s="10">
        <f t="shared" si="5"/>
        <v>77.777777777777786</v>
      </c>
      <c r="BQ24" s="10">
        <f t="shared" si="5"/>
        <v>11.111111111111111</v>
      </c>
      <c r="BR24" s="10">
        <f t="shared" ref="BR24:EC24" si="6">BR23/9%</f>
        <v>55.555555555555557</v>
      </c>
      <c r="BS24" s="10">
        <f t="shared" si="6"/>
        <v>33.333333333333336</v>
      </c>
      <c r="BT24" s="10">
        <f t="shared" si="6"/>
        <v>11.111111111111111</v>
      </c>
      <c r="BU24" s="10">
        <f t="shared" si="6"/>
        <v>88.888888888888886</v>
      </c>
      <c r="BV24" s="10">
        <f t="shared" si="6"/>
        <v>0</v>
      </c>
      <c r="BW24" s="10">
        <f t="shared" si="6"/>
        <v>11.111111111111111</v>
      </c>
      <c r="BX24" s="10">
        <f t="shared" si="6"/>
        <v>33.333333333333336</v>
      </c>
      <c r="BY24" s="10">
        <f t="shared" si="6"/>
        <v>55.555555555555557</v>
      </c>
      <c r="BZ24" s="10">
        <f t="shared" si="6"/>
        <v>0</v>
      </c>
      <c r="CA24" s="10">
        <f t="shared" si="6"/>
        <v>88.888888888888886</v>
      </c>
      <c r="CB24" s="10">
        <f t="shared" si="6"/>
        <v>11.111111111111111</v>
      </c>
      <c r="CC24" s="10">
        <f t="shared" si="6"/>
        <v>11.111111111111111</v>
      </c>
      <c r="CD24" s="10">
        <f t="shared" si="6"/>
        <v>55.555555555555557</v>
      </c>
      <c r="CE24" s="10">
        <f t="shared" si="6"/>
        <v>33.333333333333336</v>
      </c>
      <c r="CF24" s="10">
        <f t="shared" si="6"/>
        <v>11.111111111111111</v>
      </c>
      <c r="CG24" s="10">
        <f t="shared" si="6"/>
        <v>11.111111111111111</v>
      </c>
      <c r="CH24" s="10">
        <f t="shared" si="6"/>
        <v>77.777777777777786</v>
      </c>
      <c r="CI24" s="10">
        <f t="shared" si="6"/>
        <v>22.222222222222221</v>
      </c>
      <c r="CJ24" s="10">
        <f t="shared" si="6"/>
        <v>0</v>
      </c>
      <c r="CK24" s="10">
        <f t="shared" si="6"/>
        <v>77.777777777777786</v>
      </c>
      <c r="CL24" s="10">
        <f t="shared" si="6"/>
        <v>0</v>
      </c>
      <c r="CM24" s="10">
        <f t="shared" si="6"/>
        <v>22.222222222222221</v>
      </c>
      <c r="CN24" s="10">
        <f t="shared" si="6"/>
        <v>77.777777777777786</v>
      </c>
      <c r="CO24" s="10">
        <f t="shared" si="6"/>
        <v>22.222222222222221</v>
      </c>
      <c r="CP24" s="10">
        <f t="shared" si="6"/>
        <v>33.333333333333336</v>
      </c>
      <c r="CQ24" s="10">
        <f t="shared" si="6"/>
        <v>44.444444444444443</v>
      </c>
      <c r="CR24" s="10">
        <f t="shared" si="6"/>
        <v>11.111111111111111</v>
      </c>
      <c r="CS24" s="10">
        <f t="shared" si="6"/>
        <v>88.888888888888886</v>
      </c>
      <c r="CT24" s="10">
        <f t="shared" si="6"/>
        <v>0</v>
      </c>
      <c r="CU24" s="10">
        <f t="shared" si="6"/>
        <v>11.111111111111111</v>
      </c>
      <c r="CV24" s="10">
        <f t="shared" si="6"/>
        <v>33.333333333333336</v>
      </c>
      <c r="CW24" s="10">
        <f t="shared" si="6"/>
        <v>55.555555555555557</v>
      </c>
      <c r="CX24" s="10">
        <f t="shared" si="6"/>
        <v>11.111111111111111</v>
      </c>
      <c r="CY24" s="10">
        <f t="shared" si="6"/>
        <v>88.888888888888886</v>
      </c>
      <c r="CZ24" s="10">
        <f t="shared" si="6"/>
        <v>0</v>
      </c>
      <c r="DA24" s="10">
        <f t="shared" si="6"/>
        <v>0</v>
      </c>
      <c r="DB24" s="10">
        <f t="shared" si="6"/>
        <v>66.666666666666671</v>
      </c>
      <c r="DC24" s="10">
        <f t="shared" si="6"/>
        <v>33.333333333333336</v>
      </c>
      <c r="DD24" s="10">
        <f t="shared" si="6"/>
        <v>0</v>
      </c>
      <c r="DE24" s="10">
        <f t="shared" si="6"/>
        <v>100</v>
      </c>
      <c r="DF24" s="10">
        <f t="shared" si="6"/>
        <v>0</v>
      </c>
      <c r="DG24" s="10">
        <f t="shared" si="6"/>
        <v>11.111111111111111</v>
      </c>
      <c r="DH24" s="10">
        <f t="shared" si="6"/>
        <v>11.111111111111111</v>
      </c>
      <c r="DI24" s="10">
        <f t="shared" si="6"/>
        <v>77.777777777777786</v>
      </c>
      <c r="DJ24" s="10">
        <f t="shared" si="6"/>
        <v>11.111111111111111</v>
      </c>
      <c r="DK24" s="10">
        <f t="shared" si="6"/>
        <v>77.777777777777786</v>
      </c>
      <c r="DL24" s="10">
        <f t="shared" si="6"/>
        <v>11.111111111111111</v>
      </c>
      <c r="DM24" s="10">
        <f t="shared" si="6"/>
        <v>11.111111111111111</v>
      </c>
      <c r="DN24" s="10">
        <f t="shared" si="6"/>
        <v>0</v>
      </c>
      <c r="DO24" s="10">
        <f t="shared" si="6"/>
        <v>88.888888888888886</v>
      </c>
      <c r="DP24" s="10">
        <f t="shared" si="6"/>
        <v>11.111111111111111</v>
      </c>
      <c r="DQ24" s="10">
        <f t="shared" si="6"/>
        <v>33.333333333333336</v>
      </c>
      <c r="DR24" s="10">
        <f t="shared" si="6"/>
        <v>55.555555555555557</v>
      </c>
      <c r="DS24" s="10">
        <f t="shared" si="6"/>
        <v>11.111111111111111</v>
      </c>
      <c r="DT24" s="10">
        <f t="shared" si="6"/>
        <v>88.888888888888886</v>
      </c>
      <c r="DU24" s="10">
        <f t="shared" si="6"/>
        <v>0</v>
      </c>
      <c r="DV24" s="10">
        <f t="shared" si="6"/>
        <v>44.444444444444443</v>
      </c>
      <c r="DW24" s="10">
        <f t="shared" si="6"/>
        <v>22.222222222222221</v>
      </c>
      <c r="DX24" s="10">
        <f t="shared" si="6"/>
        <v>33.333333333333336</v>
      </c>
      <c r="DY24" s="10">
        <f t="shared" si="6"/>
        <v>22.222222222222221</v>
      </c>
      <c r="DZ24" s="10">
        <f t="shared" si="6"/>
        <v>44.444444444444443</v>
      </c>
      <c r="EA24" s="10">
        <f t="shared" si="6"/>
        <v>33.333333333333336</v>
      </c>
      <c r="EB24" s="10">
        <f t="shared" si="6"/>
        <v>22.222222222222221</v>
      </c>
      <c r="EC24" s="10">
        <f t="shared" si="6"/>
        <v>77.777777777777786</v>
      </c>
      <c r="ED24" s="10">
        <f t="shared" ref="ED24:GO24" si="7">ED23/9%</f>
        <v>0</v>
      </c>
      <c r="EE24" s="10">
        <f t="shared" si="7"/>
        <v>11.111111111111111</v>
      </c>
      <c r="EF24" s="10">
        <f t="shared" si="7"/>
        <v>88.888888888888886</v>
      </c>
      <c r="EG24" s="10">
        <f t="shared" si="7"/>
        <v>0</v>
      </c>
      <c r="EH24" s="10">
        <f t="shared" si="7"/>
        <v>33.333333333333336</v>
      </c>
      <c r="EI24" s="10">
        <f t="shared" si="7"/>
        <v>66.666666666666671</v>
      </c>
      <c r="EJ24" s="10">
        <f t="shared" si="7"/>
        <v>0</v>
      </c>
      <c r="EK24" s="10">
        <f t="shared" si="7"/>
        <v>66.666666666666671</v>
      </c>
      <c r="EL24" s="10">
        <f t="shared" si="7"/>
        <v>33.333333333333336</v>
      </c>
      <c r="EM24" s="10">
        <f t="shared" si="7"/>
        <v>0</v>
      </c>
      <c r="EN24" s="10">
        <f t="shared" si="7"/>
        <v>11.111111111111111</v>
      </c>
      <c r="EO24" s="10">
        <f t="shared" si="7"/>
        <v>44.444444444444443</v>
      </c>
      <c r="EP24" s="10">
        <f t="shared" si="7"/>
        <v>44.444444444444443</v>
      </c>
      <c r="EQ24" s="10">
        <f t="shared" si="7"/>
        <v>22.222222222222221</v>
      </c>
      <c r="ER24" s="10">
        <f t="shared" si="7"/>
        <v>0</v>
      </c>
      <c r="ES24" s="10">
        <f t="shared" si="7"/>
        <v>77.777777777777786</v>
      </c>
      <c r="ET24" s="10">
        <f t="shared" si="7"/>
        <v>11.111111111111111</v>
      </c>
      <c r="EU24" s="10">
        <f t="shared" si="7"/>
        <v>22.222222222222221</v>
      </c>
      <c r="EV24" s="10">
        <f t="shared" si="7"/>
        <v>66.666666666666671</v>
      </c>
      <c r="EW24" s="10">
        <f t="shared" si="7"/>
        <v>11.111111111111111</v>
      </c>
      <c r="EX24" s="10">
        <f t="shared" si="7"/>
        <v>11.111111111111111</v>
      </c>
      <c r="EY24" s="10">
        <f t="shared" si="7"/>
        <v>77.777777777777786</v>
      </c>
      <c r="EZ24" s="10">
        <f t="shared" si="7"/>
        <v>0</v>
      </c>
      <c r="FA24" s="10">
        <f t="shared" si="7"/>
        <v>66.666666666666671</v>
      </c>
      <c r="FB24" s="10">
        <f t="shared" si="7"/>
        <v>33.333333333333336</v>
      </c>
      <c r="FC24" s="10">
        <f t="shared" si="7"/>
        <v>33.333333333333336</v>
      </c>
      <c r="FD24" s="10">
        <f t="shared" si="7"/>
        <v>66.666666666666671</v>
      </c>
      <c r="FE24" s="10">
        <f t="shared" si="7"/>
        <v>0</v>
      </c>
      <c r="FF24" s="10">
        <f t="shared" si="7"/>
        <v>11.111111111111111</v>
      </c>
      <c r="FG24" s="10">
        <f t="shared" si="7"/>
        <v>44.444444444444443</v>
      </c>
      <c r="FH24" s="10">
        <f t="shared" si="7"/>
        <v>44.444444444444443</v>
      </c>
      <c r="FI24" s="10">
        <f t="shared" si="7"/>
        <v>55.555555555555557</v>
      </c>
      <c r="FJ24" s="10">
        <f t="shared" si="7"/>
        <v>44.444444444444443</v>
      </c>
      <c r="FK24" s="10">
        <f t="shared" si="7"/>
        <v>0</v>
      </c>
      <c r="FL24" s="10">
        <f t="shared" si="7"/>
        <v>33.333333333333336</v>
      </c>
      <c r="FM24" s="10">
        <f t="shared" si="7"/>
        <v>66.666666666666671</v>
      </c>
      <c r="FN24" s="10">
        <f t="shared" si="7"/>
        <v>0</v>
      </c>
      <c r="FO24" s="10">
        <f t="shared" si="7"/>
        <v>44.444444444444443</v>
      </c>
      <c r="FP24" s="10">
        <f t="shared" si="7"/>
        <v>55.555555555555557</v>
      </c>
      <c r="FQ24" s="10">
        <f t="shared" si="7"/>
        <v>0</v>
      </c>
      <c r="FR24" s="10">
        <f t="shared" si="7"/>
        <v>44.444444444444443</v>
      </c>
      <c r="FS24" s="10">
        <f t="shared" si="7"/>
        <v>22.222222222222221</v>
      </c>
      <c r="FT24" s="10">
        <f t="shared" si="7"/>
        <v>33.333333333333336</v>
      </c>
      <c r="FU24" s="10">
        <f t="shared" si="7"/>
        <v>11.111111111111111</v>
      </c>
      <c r="FV24" s="10">
        <f t="shared" si="7"/>
        <v>88.888888888888886</v>
      </c>
      <c r="FW24" s="10">
        <f t="shared" si="7"/>
        <v>0</v>
      </c>
      <c r="FX24" s="10">
        <f t="shared" si="7"/>
        <v>11.111111111111111</v>
      </c>
      <c r="FY24" s="10">
        <f t="shared" si="7"/>
        <v>55.555555555555557</v>
      </c>
      <c r="FZ24" s="10">
        <f t="shared" si="7"/>
        <v>33.333333333333336</v>
      </c>
      <c r="GA24" s="10">
        <f t="shared" si="7"/>
        <v>0</v>
      </c>
      <c r="GB24" s="10">
        <f t="shared" si="7"/>
        <v>66.666666666666671</v>
      </c>
      <c r="GC24" s="10">
        <f t="shared" si="7"/>
        <v>33.333333333333336</v>
      </c>
      <c r="GD24" s="10">
        <f t="shared" si="7"/>
        <v>77.777777777777786</v>
      </c>
      <c r="GE24" s="10">
        <f t="shared" si="7"/>
        <v>22.222222222222221</v>
      </c>
      <c r="GF24" s="10">
        <f t="shared" si="7"/>
        <v>0</v>
      </c>
      <c r="GG24" s="10">
        <f t="shared" si="7"/>
        <v>22.222222222222221</v>
      </c>
      <c r="GH24" s="10">
        <f t="shared" si="7"/>
        <v>11.111111111111111</v>
      </c>
      <c r="GI24" s="10">
        <f t="shared" si="7"/>
        <v>66.666666666666671</v>
      </c>
      <c r="GJ24" s="10">
        <f t="shared" si="7"/>
        <v>55.555555555555557</v>
      </c>
      <c r="GK24" s="10">
        <f t="shared" si="7"/>
        <v>44.444444444444443</v>
      </c>
      <c r="GL24" s="10">
        <f t="shared" si="7"/>
        <v>0</v>
      </c>
      <c r="GM24" s="10">
        <f t="shared" si="7"/>
        <v>0</v>
      </c>
      <c r="GN24" s="10">
        <f t="shared" si="7"/>
        <v>55.555555555555557</v>
      </c>
      <c r="GO24" s="10">
        <f t="shared" si="7"/>
        <v>44.444444444444443</v>
      </c>
      <c r="GP24" s="10">
        <f t="shared" ref="GP24:JA24" si="8">GP23/9%</f>
        <v>11.111111111111111</v>
      </c>
      <c r="GQ24" s="10">
        <f t="shared" si="8"/>
        <v>55.555555555555557</v>
      </c>
      <c r="GR24" s="10">
        <f t="shared" si="8"/>
        <v>33.333333333333336</v>
      </c>
      <c r="GS24" s="10">
        <f t="shared" si="8"/>
        <v>0</v>
      </c>
      <c r="GT24" s="10">
        <f t="shared" si="8"/>
        <v>55.555555555555557</v>
      </c>
      <c r="GU24" s="10">
        <f t="shared" si="8"/>
        <v>44.444444444444443</v>
      </c>
      <c r="GV24" s="10">
        <f t="shared" si="8"/>
        <v>55.555555555555557</v>
      </c>
      <c r="GW24" s="10">
        <f t="shared" si="8"/>
        <v>44.444444444444443</v>
      </c>
      <c r="GX24" s="10">
        <f t="shared" si="8"/>
        <v>0</v>
      </c>
      <c r="GY24" s="10">
        <f t="shared" si="8"/>
        <v>22.222222222222221</v>
      </c>
      <c r="GZ24" s="10">
        <f t="shared" si="8"/>
        <v>77.777777777777786</v>
      </c>
      <c r="HA24" s="10">
        <f t="shared" si="8"/>
        <v>0</v>
      </c>
      <c r="HB24" s="10">
        <f t="shared" si="8"/>
        <v>44.444444444444443</v>
      </c>
      <c r="HC24" s="10">
        <f t="shared" si="8"/>
        <v>55.555555555555557</v>
      </c>
      <c r="HD24" s="10">
        <f t="shared" si="8"/>
        <v>0</v>
      </c>
      <c r="HE24" s="10">
        <f t="shared" si="8"/>
        <v>11.111111111111111</v>
      </c>
      <c r="HF24" s="10">
        <f t="shared" si="8"/>
        <v>33.333333333333336</v>
      </c>
      <c r="HG24" s="10">
        <f t="shared" si="8"/>
        <v>55.555555555555557</v>
      </c>
      <c r="HH24" s="10">
        <f t="shared" si="8"/>
        <v>55.555555555555557</v>
      </c>
      <c r="HI24" s="10">
        <f t="shared" si="8"/>
        <v>44.444444444444443</v>
      </c>
      <c r="HJ24" s="10">
        <f t="shared" si="8"/>
        <v>0</v>
      </c>
      <c r="HK24" s="10">
        <f t="shared" si="8"/>
        <v>55.555555555555557</v>
      </c>
      <c r="HL24" s="10">
        <f t="shared" si="8"/>
        <v>44.444444444444443</v>
      </c>
      <c r="HM24" s="10">
        <f t="shared" si="8"/>
        <v>0</v>
      </c>
      <c r="HN24" s="10">
        <f t="shared" si="8"/>
        <v>55.555555555555557</v>
      </c>
      <c r="HO24" s="10">
        <f t="shared" si="8"/>
        <v>44.444444444444443</v>
      </c>
      <c r="HP24" s="10">
        <f t="shared" si="8"/>
        <v>0</v>
      </c>
      <c r="HQ24" s="10">
        <f t="shared" si="8"/>
        <v>11.111111111111111</v>
      </c>
      <c r="HR24" s="10">
        <f t="shared" si="8"/>
        <v>44.444444444444443</v>
      </c>
      <c r="HS24" s="10">
        <f t="shared" si="8"/>
        <v>44.444444444444443</v>
      </c>
      <c r="HT24" s="10">
        <f t="shared" si="8"/>
        <v>44.444444444444443</v>
      </c>
      <c r="HU24" s="10">
        <f t="shared" si="8"/>
        <v>55.555555555555557</v>
      </c>
      <c r="HV24" s="10">
        <f t="shared" si="8"/>
        <v>0</v>
      </c>
      <c r="HW24" s="10">
        <f t="shared" si="8"/>
        <v>0</v>
      </c>
      <c r="HX24" s="10">
        <f t="shared" si="8"/>
        <v>55.555555555555557</v>
      </c>
      <c r="HY24" s="10">
        <f t="shared" si="8"/>
        <v>44.444444444444443</v>
      </c>
      <c r="HZ24" s="10">
        <f t="shared" si="8"/>
        <v>0</v>
      </c>
      <c r="IA24" s="10">
        <f t="shared" si="8"/>
        <v>33.333333333333336</v>
      </c>
      <c r="IB24" s="10">
        <f t="shared" si="8"/>
        <v>66.666666666666671</v>
      </c>
      <c r="IC24" s="10">
        <f t="shared" si="8"/>
        <v>0</v>
      </c>
      <c r="ID24" s="10">
        <f t="shared" si="8"/>
        <v>22.222222222222221</v>
      </c>
      <c r="IE24" s="10">
        <f t="shared" si="8"/>
        <v>77.777777777777786</v>
      </c>
      <c r="IF24" s="10">
        <f t="shared" si="8"/>
        <v>0</v>
      </c>
      <c r="IG24" s="10">
        <f t="shared" si="8"/>
        <v>11.111111111111111</v>
      </c>
      <c r="IH24" s="10">
        <f t="shared" si="8"/>
        <v>88.888888888888886</v>
      </c>
      <c r="II24" s="10">
        <f t="shared" si="8"/>
        <v>0</v>
      </c>
      <c r="IJ24" s="10">
        <f t="shared" si="8"/>
        <v>33.333333333333336</v>
      </c>
      <c r="IK24" s="10">
        <f t="shared" si="8"/>
        <v>66.666666666666671</v>
      </c>
      <c r="IL24" s="10">
        <f t="shared" si="8"/>
        <v>0</v>
      </c>
      <c r="IM24" s="10">
        <f t="shared" si="8"/>
        <v>88.888888888888886</v>
      </c>
      <c r="IN24" s="10">
        <f t="shared" si="8"/>
        <v>11.111111111111111</v>
      </c>
      <c r="IO24" s="10">
        <f t="shared" si="8"/>
        <v>55.555555555555557</v>
      </c>
      <c r="IP24" s="10">
        <f t="shared" si="8"/>
        <v>44.444444444444443</v>
      </c>
      <c r="IQ24" s="10">
        <f t="shared" si="8"/>
        <v>0</v>
      </c>
      <c r="IR24" s="10">
        <f t="shared" si="8"/>
        <v>33.333333333333336</v>
      </c>
      <c r="IS24" s="10">
        <f t="shared" si="8"/>
        <v>66.666666666666671</v>
      </c>
      <c r="IT24" s="10">
        <f t="shared" si="8"/>
        <v>0</v>
      </c>
      <c r="IU24" s="10">
        <f t="shared" si="8"/>
        <v>22.222222222222221</v>
      </c>
      <c r="IV24" s="10">
        <f t="shared" si="8"/>
        <v>66.666666666666671</v>
      </c>
      <c r="IW24" s="10">
        <f t="shared" si="8"/>
        <v>11.111111111111111</v>
      </c>
      <c r="IX24" s="10">
        <f t="shared" si="8"/>
        <v>100</v>
      </c>
      <c r="IY24" s="10">
        <f t="shared" si="8"/>
        <v>0</v>
      </c>
      <c r="IZ24" s="10">
        <f t="shared" si="8"/>
        <v>0</v>
      </c>
      <c r="JA24" s="10">
        <f t="shared" si="8"/>
        <v>22.222222222222221</v>
      </c>
      <c r="JB24" s="10">
        <f t="shared" ref="JB24:LE24" si="9">JB23/9%</f>
        <v>11.111111111111111</v>
      </c>
      <c r="JC24" s="10">
        <f t="shared" si="9"/>
        <v>66.666666666666671</v>
      </c>
      <c r="JD24" s="10">
        <f t="shared" si="9"/>
        <v>0</v>
      </c>
      <c r="JE24" s="10">
        <f t="shared" si="9"/>
        <v>22.222222222222221</v>
      </c>
      <c r="JF24" s="10">
        <f t="shared" si="9"/>
        <v>77.777777777777786</v>
      </c>
      <c r="JG24" s="10">
        <f t="shared" si="9"/>
        <v>11.111111111111111</v>
      </c>
      <c r="JH24" s="10">
        <f t="shared" si="9"/>
        <v>88.888888888888886</v>
      </c>
      <c r="JI24" s="10">
        <f t="shared" si="9"/>
        <v>0</v>
      </c>
      <c r="JJ24" s="10">
        <f t="shared" si="9"/>
        <v>55.555555555555557</v>
      </c>
      <c r="JK24" s="10">
        <f t="shared" si="9"/>
        <v>0</v>
      </c>
      <c r="JL24" s="10">
        <f t="shared" si="9"/>
        <v>44.444444444444443</v>
      </c>
      <c r="JM24" s="10">
        <f t="shared" si="9"/>
        <v>55.555555555555557</v>
      </c>
      <c r="JN24" s="10">
        <f t="shared" si="9"/>
        <v>0</v>
      </c>
      <c r="JO24" s="10">
        <f t="shared" si="9"/>
        <v>44.444444444444443</v>
      </c>
      <c r="JP24" s="10">
        <f t="shared" si="9"/>
        <v>11.111111111111111</v>
      </c>
      <c r="JQ24" s="10">
        <f t="shared" si="9"/>
        <v>44.444444444444443</v>
      </c>
      <c r="JR24" s="10">
        <f t="shared" si="9"/>
        <v>44.444444444444443</v>
      </c>
      <c r="JS24" s="10">
        <f t="shared" si="9"/>
        <v>22.222222222222221</v>
      </c>
      <c r="JT24" s="10">
        <f t="shared" si="9"/>
        <v>44.444444444444443</v>
      </c>
      <c r="JU24" s="10">
        <f t="shared" si="9"/>
        <v>33.333333333333336</v>
      </c>
      <c r="JV24" s="10">
        <f t="shared" si="9"/>
        <v>22.222222222222221</v>
      </c>
      <c r="JW24" s="10">
        <f t="shared" si="9"/>
        <v>77.777777777777786</v>
      </c>
      <c r="JX24" s="10">
        <f t="shared" si="9"/>
        <v>0</v>
      </c>
      <c r="JY24" s="10">
        <f t="shared" si="9"/>
        <v>0</v>
      </c>
      <c r="JZ24" s="10">
        <f t="shared" si="9"/>
        <v>66.666666666666671</v>
      </c>
      <c r="KA24" s="10">
        <f t="shared" si="9"/>
        <v>33.333333333333336</v>
      </c>
      <c r="KB24" s="10">
        <f t="shared" si="9"/>
        <v>11.111111111111111</v>
      </c>
      <c r="KC24" s="10">
        <f t="shared" si="9"/>
        <v>11.111111111111111</v>
      </c>
      <c r="KD24" s="10">
        <f t="shared" si="9"/>
        <v>77.777777777777786</v>
      </c>
      <c r="KE24" s="10">
        <f t="shared" si="9"/>
        <v>22.222222222222221</v>
      </c>
      <c r="KF24" s="10">
        <f t="shared" si="9"/>
        <v>22.222222222222221</v>
      </c>
      <c r="KG24" s="10">
        <f t="shared" si="9"/>
        <v>55.555555555555557</v>
      </c>
      <c r="KH24" s="10">
        <f t="shared" si="9"/>
        <v>11.111111111111111</v>
      </c>
      <c r="KI24" s="10">
        <f t="shared" si="9"/>
        <v>44.444444444444443</v>
      </c>
      <c r="KJ24" s="10">
        <f t="shared" si="9"/>
        <v>44.444444444444443</v>
      </c>
      <c r="KK24" s="10">
        <f t="shared" si="9"/>
        <v>0</v>
      </c>
      <c r="KL24" s="10">
        <f t="shared" si="9"/>
        <v>77.777777777777786</v>
      </c>
      <c r="KM24" s="10">
        <f t="shared" si="9"/>
        <v>22.222222222222221</v>
      </c>
      <c r="KN24" s="10">
        <f t="shared" si="9"/>
        <v>55.555555555555557</v>
      </c>
      <c r="KO24" s="10">
        <f t="shared" si="9"/>
        <v>44.444444444444443</v>
      </c>
      <c r="KP24" s="10">
        <f t="shared" si="9"/>
        <v>0</v>
      </c>
      <c r="KQ24" s="10">
        <f t="shared" si="9"/>
        <v>66.666666666666671</v>
      </c>
      <c r="KR24" s="10">
        <f t="shared" si="9"/>
        <v>0</v>
      </c>
      <c r="KS24" s="10">
        <f t="shared" si="9"/>
        <v>33.333333333333336</v>
      </c>
      <c r="KT24" s="10">
        <f t="shared" si="9"/>
        <v>55.555555555555557</v>
      </c>
      <c r="KU24" s="10">
        <f t="shared" si="9"/>
        <v>44.444444444444443</v>
      </c>
      <c r="KV24" s="10">
        <f t="shared" si="9"/>
        <v>0</v>
      </c>
      <c r="KW24" s="10">
        <f t="shared" si="9"/>
        <v>0</v>
      </c>
      <c r="KX24" s="10">
        <f t="shared" si="9"/>
        <v>77.777777777777786</v>
      </c>
      <c r="KY24" s="10">
        <f t="shared" si="9"/>
        <v>22.222222222222221</v>
      </c>
      <c r="KZ24" s="10">
        <f t="shared" si="9"/>
        <v>11.111111111111111</v>
      </c>
      <c r="LA24" s="10">
        <f t="shared" si="9"/>
        <v>44.444444444444443</v>
      </c>
      <c r="LB24" s="10">
        <f t="shared" si="9"/>
        <v>44.444444444444443</v>
      </c>
      <c r="LC24" s="10">
        <f t="shared" si="9"/>
        <v>11.111111111111111</v>
      </c>
      <c r="LD24" s="10">
        <f t="shared" si="9"/>
        <v>22.222222222222221</v>
      </c>
      <c r="LE24" s="10">
        <f t="shared" si="9"/>
        <v>66.666666666666671</v>
      </c>
    </row>
    <row r="25" spans="1:317" ht="37.5" customHeight="1" x14ac:dyDescent="0.25"/>
    <row r="26" spans="1:317" x14ac:dyDescent="0.25">
      <c r="B26" s="11" t="s">
        <v>3172</v>
      </c>
    </row>
    <row r="27" spans="1:317" x14ac:dyDescent="0.25">
      <c r="B27" t="s">
        <v>3173</v>
      </c>
      <c r="C27" t="s">
        <v>3186</v>
      </c>
      <c r="D27">
        <f>(C24+F24+I24+L24+O24+R24+U24+X24+AA24+AD24+AG24+AJ24+AM24+AP24+AS24+AV24+AY24+BB24+BE24)/19</f>
        <v>45.029239766081879</v>
      </c>
      <c r="F27">
        <f>45.02*9/100</f>
        <v>4.0518000000000001</v>
      </c>
      <c r="G27">
        <v>4</v>
      </c>
      <c r="H27" t="s">
        <v>3229</v>
      </c>
    </row>
    <row r="28" spans="1:317" x14ac:dyDescent="0.25">
      <c r="B28" t="s">
        <v>3175</v>
      </c>
      <c r="C28" t="s">
        <v>3186</v>
      </c>
      <c r="D28">
        <f>(D24+G24+J24+M24+P24+S24+V24+AB24+AE24+AH24+AK24+AN24+AQ24+AW24+AZ24+BC24+BF24)/19</f>
        <v>31.578947368421048</v>
      </c>
      <c r="F28">
        <f>31.57*9/100</f>
        <v>2.8412999999999999</v>
      </c>
      <c r="G28">
        <v>3</v>
      </c>
      <c r="H28" t="s">
        <v>3229</v>
      </c>
    </row>
    <row r="29" spans="1:317" x14ac:dyDescent="0.25">
      <c r="B29" t="s">
        <v>3176</v>
      </c>
      <c r="C29" t="s">
        <v>3186</v>
      </c>
      <c r="D29">
        <f>(E24+H24+K24+N24+Q24+T24+W24+Z24+AC24+AF24+AI24+AL24+AO24+AR24+AU24+AX24+BA24+BD24+BG24)/19</f>
        <v>21.05263157894737</v>
      </c>
      <c r="F29">
        <f>21.05*9/100</f>
        <v>1.8945000000000001</v>
      </c>
      <c r="G29">
        <v>2</v>
      </c>
      <c r="H29" t="s">
        <v>3229</v>
      </c>
    </row>
    <row r="31" spans="1:317" x14ac:dyDescent="0.25">
      <c r="B31" t="s">
        <v>3173</v>
      </c>
      <c r="C31" t="s">
        <v>3187</v>
      </c>
      <c r="D31">
        <f>(BH24+BK24+BN24+BQ24+BT24+BW24+BZ24+CC24+CF24+CI24+CL24+CO24+CR24+CU24+CX24+DA24+DD24+DG24+DJ24+DM24)/20</f>
        <v>11.666666666666668</v>
      </c>
      <c r="F31">
        <f>11.1*9/100</f>
        <v>0.99899999999999989</v>
      </c>
      <c r="G31">
        <v>1</v>
      </c>
      <c r="H31" t="s">
        <v>3229</v>
      </c>
    </row>
    <row r="32" spans="1:317" x14ac:dyDescent="0.25">
      <c r="B32" t="s">
        <v>3175</v>
      </c>
      <c r="C32" t="s">
        <v>3187</v>
      </c>
      <c r="D32">
        <f>(BI24+BL24+BO24+BR24+BU24+BX24+CA24+CD24+CG24+CJ24+CM24+CP24+CS24+CV24+CY24+DB24+DE24+DH24+DK24+DN24)/20</f>
        <v>46.666666666666671</v>
      </c>
      <c r="F32">
        <f>46.7*9/100</f>
        <v>4.2030000000000003</v>
      </c>
      <c r="G32">
        <v>4</v>
      </c>
      <c r="H32" t="s">
        <v>3229</v>
      </c>
    </row>
    <row r="33" spans="2:8" x14ac:dyDescent="0.25">
      <c r="B33" t="s">
        <v>3176</v>
      </c>
      <c r="C33" t="s">
        <v>3187</v>
      </c>
      <c r="D33">
        <f>(BJ24+BM24+BP24+BS24+BV24+BY24+CB24+CE24+CH24+CK24+CN24+CQ24+CT24+CW24+CZ24+DC24+DF24+DI24+DL24+DO24)/20</f>
        <v>41.666666666666671</v>
      </c>
      <c r="F33">
        <f>41.7*9/100</f>
        <v>3.7530000000000001</v>
      </c>
      <c r="G33">
        <v>4</v>
      </c>
      <c r="H33" t="s">
        <v>3229</v>
      </c>
    </row>
    <row r="35" spans="2:8" x14ac:dyDescent="0.25">
      <c r="B35" t="s">
        <v>3173</v>
      </c>
      <c r="C35" t="s">
        <v>3188</v>
      </c>
      <c r="D35">
        <f>(DP24+DS24+DV24+DY24+EB24+EE24+EH24+EK24+EN24)/9</f>
        <v>25.925925925925927</v>
      </c>
      <c r="F35">
        <f>25.9*9/100</f>
        <v>2.331</v>
      </c>
      <c r="G35">
        <v>2</v>
      </c>
      <c r="H35" t="s">
        <v>3229</v>
      </c>
    </row>
    <row r="36" spans="2:8" x14ac:dyDescent="0.25">
      <c r="B36" t="s">
        <v>3175</v>
      </c>
      <c r="C36" t="s">
        <v>3188</v>
      </c>
      <c r="D36">
        <f>(DQ24+DT24+DW24+DZ24+EC24+EF24+EI24+EL24+EO24)/9</f>
        <v>55.555555555555557</v>
      </c>
      <c r="F36">
        <f>55.6*9/100</f>
        <v>5.0040000000000004</v>
      </c>
      <c r="G36">
        <v>6</v>
      </c>
      <c r="H36" t="s">
        <v>3229</v>
      </c>
    </row>
    <row r="37" spans="2:8" x14ac:dyDescent="0.25">
      <c r="B37" t="s">
        <v>3176</v>
      </c>
      <c r="C37" t="s">
        <v>3188</v>
      </c>
      <c r="D37">
        <f>(DR24+DU24+EA24+ED24+EG24+EJ24+EM24+EP24)/9</f>
        <v>14.814814814814813</v>
      </c>
      <c r="F37">
        <f>14.8*9/100</f>
        <v>1.3320000000000001</v>
      </c>
      <c r="G37">
        <v>1</v>
      </c>
      <c r="H37" t="s">
        <v>3229</v>
      </c>
    </row>
    <row r="39" spans="2:8" x14ac:dyDescent="0.25">
      <c r="B39" t="s">
        <v>3173</v>
      </c>
      <c r="C39" t="s">
        <v>3189</v>
      </c>
      <c r="D39">
        <f>(EQ24+ET24+EW24+EZ24+FC24+FF24+FI24+FL24+FO24+FR24+FU24+FX24+GA24+GD24+GG24+GJ24+GM24+GP24+GS24+GV24+GY24+HB24+HE24+HH24+HK24+HN24+HQ24+HT24+HW24+HZ24+IC24+IF24+II24+IL24+IO24+IR24+IU24)/37</f>
        <v>24.92492492492492</v>
      </c>
      <c r="F39">
        <f>24.9*9/100</f>
        <v>2.2410000000000001</v>
      </c>
      <c r="G39">
        <v>2</v>
      </c>
      <c r="H39" t="s">
        <v>3229</v>
      </c>
    </row>
    <row r="40" spans="2:8" x14ac:dyDescent="0.25">
      <c r="B40" t="s">
        <v>3175</v>
      </c>
      <c r="C40" t="s">
        <v>3189</v>
      </c>
      <c r="D40">
        <f>(ER24+EU24+EX24+FA24+FD24+FG24+FJ24+FM24+FP24+FS24+FV24+FY24+GB24+GE24+GH24+GK24+GN24+GQ24+GT24+GW24+GZ24+HC24+HF24+HI24+HL24+HO24+HR24+HU24+HX24+IA24+ID24+IG24+IJ24+IM24+IP24+IS24+IV24)/37</f>
        <v>46.54654654654653</v>
      </c>
      <c r="F40">
        <f>46.6*9/100</f>
        <v>4.194</v>
      </c>
      <c r="G40">
        <v>5</v>
      </c>
      <c r="H40" t="s">
        <v>3229</v>
      </c>
    </row>
    <row r="41" spans="2:8" x14ac:dyDescent="0.25">
      <c r="B41" t="s">
        <v>3176</v>
      </c>
      <c r="C41" t="s">
        <v>3189</v>
      </c>
      <c r="D41">
        <f>(ES24+EV24+EY24+FB24+FE24+FK24+FN24+FQ24+FT24+FW24+FZ24+GC24+GF24+GI24+GL24+GO24+GR24+GU24+GX24+HA24+HD24+HG24+HJ24+HM24+HP24+HS24+HV24+HY24+IB24+IE24+IH24+IK24+IN24+IQ24+IT24+IW24)/37</f>
        <v>27.327327327327328</v>
      </c>
      <c r="F41">
        <f>27.4*9/100</f>
        <v>2.4659999999999997</v>
      </c>
      <c r="G41">
        <v>2</v>
      </c>
      <c r="H41" t="s">
        <v>3229</v>
      </c>
    </row>
    <row r="43" spans="2:8" x14ac:dyDescent="0.25">
      <c r="B43" t="s">
        <v>3173</v>
      </c>
      <c r="C43" t="s">
        <v>3190</v>
      </c>
      <c r="D43">
        <f>(IX24+JA24+JD24+JG24+JJ24+JM24+JP24+JS24+JV24+JY24+KB24+KE24+KH24+KK24+KN24+KQ24+KT24+KW24+KZ24+LC24)/20</f>
        <v>27.222222222222218</v>
      </c>
      <c r="F43">
        <f>27.3*9/100</f>
        <v>2.4570000000000003</v>
      </c>
      <c r="G43">
        <v>3</v>
      </c>
      <c r="H43" t="s">
        <v>3229</v>
      </c>
    </row>
    <row r="44" spans="2:8" x14ac:dyDescent="0.25">
      <c r="B44" t="s">
        <v>3175</v>
      </c>
      <c r="C44" t="s">
        <v>3190</v>
      </c>
      <c r="D44">
        <f>(IY24+JB24+JE24+JH24+JK24+JN24+JQ24+JT24+JW24+JZ24+KC24+KF24+KI24+KL24+KO24+KR24+KU24+KX24+LA24+LD24)/20</f>
        <v>37.222222222222221</v>
      </c>
      <c r="F44">
        <f>37.2*9/100</f>
        <v>3.3480000000000003</v>
      </c>
      <c r="G44">
        <v>4</v>
      </c>
      <c r="H44" t="s">
        <v>3229</v>
      </c>
    </row>
    <row r="45" spans="2:8" x14ac:dyDescent="0.25">
      <c r="B45" t="s">
        <v>3176</v>
      </c>
      <c r="C45" t="s">
        <v>3190</v>
      </c>
      <c r="D45">
        <f>(IZ24+JC24+JF24+JI24+JL24+JO24+JR24+JU24+JX24+KA24+KD24+KG24+KJ24+KM24+KP24+KS24+KV24+KY24+LB24+LE24)/20</f>
        <v>35.55555555555555</v>
      </c>
      <c r="F45">
        <f>35.6*9/100</f>
        <v>3.2040000000000002</v>
      </c>
      <c r="G45">
        <v>2</v>
      </c>
      <c r="H45" t="s">
        <v>3229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23:B23"/>
    <mergeCell ref="A24:B24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X40"/>
  <sheetViews>
    <sheetView zoomScale="80" zoomScaleNormal="80" workbookViewId="0">
      <selection activeCell="R3" sqref="R3"/>
    </sheetView>
  </sheetViews>
  <sheetFormatPr defaultRowHeight="15" x14ac:dyDescent="0.25"/>
  <cols>
    <col min="2" max="2" width="21.28515625" customWidth="1"/>
  </cols>
  <sheetData>
    <row r="1" spans="1:362" ht="15.75" x14ac:dyDescent="0.25">
      <c r="A1" s="6" t="s">
        <v>60</v>
      </c>
      <c r="B1" s="14" t="s">
        <v>1131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75" x14ac:dyDescent="0.25">
      <c r="A2" s="8" t="s">
        <v>3206</v>
      </c>
      <c r="B2" s="7"/>
      <c r="C2" s="7"/>
      <c r="D2" s="7" t="s">
        <v>3232</v>
      </c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 t="s">
        <v>3233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75" x14ac:dyDescent="0.25">
      <c r="A4" s="81" t="s">
        <v>0</v>
      </c>
      <c r="B4" s="81" t="s">
        <v>332</v>
      </c>
      <c r="C4" s="88" t="s">
        <v>991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112" t="s">
        <v>993</v>
      </c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 t="s">
        <v>993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57"/>
      <c r="DP4" s="112" t="s">
        <v>993</v>
      </c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95" t="s">
        <v>1133</v>
      </c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67" t="s">
        <v>1004</v>
      </c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111" t="s">
        <v>1004</v>
      </c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55" t="s">
        <v>1004</v>
      </c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6"/>
      <c r="IL4" s="111" t="s">
        <v>1004</v>
      </c>
      <c r="IM4" s="111"/>
      <c r="IN4" s="111"/>
      <c r="IO4" s="111"/>
      <c r="IP4" s="111"/>
      <c r="IQ4" s="111"/>
      <c r="IR4" s="111"/>
      <c r="IS4" s="111"/>
      <c r="IT4" s="111"/>
      <c r="IU4" s="111"/>
      <c r="IV4" s="111"/>
      <c r="IW4" s="111"/>
      <c r="IX4" s="111"/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57" t="s">
        <v>1004</v>
      </c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8"/>
      <c r="KH4" s="58"/>
      <c r="KI4" s="58"/>
      <c r="KJ4" s="58"/>
      <c r="KK4" s="58"/>
      <c r="KL4" s="58"/>
      <c r="KM4" s="58"/>
      <c r="KN4" s="70" t="s">
        <v>999</v>
      </c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99"/>
      <c r="LF4" s="99"/>
      <c r="LG4" s="99"/>
      <c r="LH4" s="99"/>
      <c r="LI4" s="99"/>
      <c r="LJ4" s="99"/>
      <c r="LK4" s="99"/>
      <c r="LL4" s="99"/>
      <c r="LM4" s="99"/>
      <c r="LN4" s="99"/>
      <c r="LO4" s="99"/>
      <c r="LP4" s="99"/>
      <c r="LQ4" s="99"/>
      <c r="LR4" s="99"/>
      <c r="LS4" s="99"/>
      <c r="LT4" s="99"/>
      <c r="LU4" s="99"/>
      <c r="LV4" s="99"/>
      <c r="LW4" s="99"/>
      <c r="LX4" s="99"/>
      <c r="LY4" s="99"/>
      <c r="LZ4" s="99"/>
      <c r="MA4" s="99"/>
      <c r="MB4" s="99"/>
      <c r="MC4" s="99"/>
      <c r="MD4" s="99"/>
      <c r="ME4" s="99"/>
      <c r="MF4" s="99"/>
      <c r="MG4" s="99"/>
      <c r="MH4" s="99"/>
      <c r="MI4" s="99"/>
      <c r="MJ4" s="99"/>
      <c r="MK4" s="99"/>
      <c r="ML4" s="99"/>
      <c r="MM4" s="99"/>
      <c r="MN4" s="99"/>
      <c r="MO4" s="99"/>
      <c r="MP4" s="99"/>
      <c r="MQ4" s="99"/>
      <c r="MR4" s="99"/>
      <c r="MS4" s="99"/>
      <c r="MT4" s="99"/>
      <c r="MU4" s="99"/>
      <c r="MV4" s="99"/>
      <c r="MW4" s="99"/>
      <c r="MX4" s="100"/>
    </row>
    <row r="5" spans="1:362" ht="15.75" customHeight="1" x14ac:dyDescent="0.25">
      <c r="A5" s="81"/>
      <c r="B5" s="81"/>
      <c r="C5" s="73" t="s">
        <v>992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 t="s">
        <v>994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50" t="s">
        <v>995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92"/>
      <c r="DP5" s="50" t="s">
        <v>1132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90" t="s">
        <v>1134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73" t="s">
        <v>1005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51" t="s">
        <v>998</v>
      </c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3"/>
      <c r="HN5" s="113" t="s">
        <v>1006</v>
      </c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0" t="s">
        <v>1007</v>
      </c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110"/>
      <c r="IY5" s="110"/>
      <c r="IZ5" s="110"/>
      <c r="JA5" s="110"/>
      <c r="JB5" s="110"/>
      <c r="JC5" s="110"/>
      <c r="JD5" s="110"/>
      <c r="JE5" s="110"/>
      <c r="JF5" s="110"/>
      <c r="JG5" s="110"/>
      <c r="JH5" s="110"/>
      <c r="JI5" s="110"/>
      <c r="JJ5" s="51" t="s">
        <v>59</v>
      </c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92" t="s">
        <v>1000</v>
      </c>
      <c r="KO5" s="93"/>
      <c r="KP5" s="93"/>
      <c r="KQ5" s="93"/>
      <c r="KR5" s="93"/>
      <c r="KS5" s="93"/>
      <c r="KT5" s="93"/>
      <c r="KU5" s="93"/>
      <c r="KV5" s="93"/>
      <c r="KW5" s="93"/>
      <c r="KX5" s="93"/>
      <c r="KY5" s="93"/>
      <c r="KZ5" s="93"/>
      <c r="LA5" s="93"/>
      <c r="LB5" s="93"/>
      <c r="LC5" s="93"/>
      <c r="LD5" s="93"/>
      <c r="LE5" s="93"/>
      <c r="LF5" s="93"/>
      <c r="LG5" s="93"/>
      <c r="LH5" s="93"/>
      <c r="LI5" s="93"/>
      <c r="LJ5" s="93"/>
      <c r="LK5" s="93"/>
      <c r="LL5" s="93"/>
      <c r="LM5" s="93"/>
      <c r="LN5" s="93"/>
      <c r="LO5" s="93"/>
      <c r="LP5" s="93"/>
      <c r="LQ5" s="93"/>
      <c r="LR5" s="93"/>
      <c r="LS5" s="93"/>
      <c r="LT5" s="93"/>
      <c r="LU5" s="93"/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3"/>
      <c r="MO5" s="93"/>
      <c r="MP5" s="93"/>
      <c r="MQ5" s="93"/>
      <c r="MR5" s="93"/>
      <c r="MS5" s="93"/>
      <c r="MT5" s="93"/>
      <c r="MU5" s="93"/>
      <c r="MV5" s="93"/>
      <c r="MW5" s="93"/>
      <c r="MX5" s="94"/>
    </row>
    <row r="6" spans="1:362" ht="15.75" hidden="1" x14ac:dyDescent="0.25">
      <c r="A6" s="81"/>
      <c r="B6" s="81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1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5"/>
      <c r="EI6" s="20"/>
      <c r="EJ6" s="20"/>
      <c r="EK6" s="20"/>
      <c r="EL6" s="20"/>
      <c r="EM6" s="20"/>
      <c r="EN6" s="20"/>
      <c r="EO6" s="20"/>
      <c r="EP6" s="20"/>
      <c r="EQ6" s="20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21"/>
      <c r="MM6" s="4"/>
      <c r="MN6" s="4"/>
      <c r="MO6" s="4"/>
      <c r="MP6" s="4"/>
      <c r="MQ6" s="4"/>
      <c r="MR6" s="4"/>
      <c r="MS6" s="4"/>
      <c r="MT6" s="4"/>
      <c r="MU6" s="21"/>
      <c r="MV6" s="4"/>
      <c r="MW6" s="4"/>
      <c r="MX6" s="4"/>
    </row>
    <row r="7" spans="1:362" ht="15.75" hidden="1" x14ac:dyDescent="0.25">
      <c r="A7" s="81"/>
      <c r="B7" s="8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1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4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21"/>
      <c r="MM7" s="4"/>
      <c r="MN7" s="4"/>
      <c r="MO7" s="4"/>
      <c r="MP7" s="4"/>
      <c r="MQ7" s="4"/>
      <c r="MR7" s="4"/>
      <c r="MS7" s="4"/>
      <c r="MT7" s="4"/>
      <c r="MU7" s="21"/>
      <c r="MV7" s="4"/>
      <c r="MW7" s="4"/>
      <c r="MX7" s="4"/>
    </row>
    <row r="8" spans="1:362" ht="15.75" hidden="1" x14ac:dyDescent="0.25">
      <c r="A8" s="81"/>
      <c r="B8" s="81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1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4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21"/>
      <c r="MM8" s="4"/>
      <c r="MN8" s="4"/>
      <c r="MO8" s="4"/>
      <c r="MP8" s="4"/>
      <c r="MQ8" s="4"/>
      <c r="MR8" s="4"/>
      <c r="MS8" s="4"/>
      <c r="MT8" s="4"/>
      <c r="MU8" s="21"/>
      <c r="MV8" s="4"/>
      <c r="MW8" s="4"/>
      <c r="MX8" s="4"/>
    </row>
    <row r="9" spans="1:362" ht="15.75" hidden="1" x14ac:dyDescent="0.25">
      <c r="A9" s="81"/>
      <c r="B9" s="81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1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4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21"/>
      <c r="MM9" s="4"/>
      <c r="MN9" s="4"/>
      <c r="MO9" s="4"/>
      <c r="MP9" s="4"/>
      <c r="MQ9" s="4"/>
      <c r="MR9" s="4"/>
      <c r="MS9" s="4"/>
      <c r="MT9" s="4"/>
      <c r="MU9" s="21"/>
      <c r="MV9" s="4"/>
      <c r="MW9" s="4"/>
      <c r="MX9" s="4"/>
    </row>
    <row r="10" spans="1:362" ht="15.75" hidden="1" x14ac:dyDescent="0.25">
      <c r="A10" s="81"/>
      <c r="B10" s="81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1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4"/>
      <c r="EI10" s="4"/>
      <c r="EJ10" s="4"/>
      <c r="EK10" s="4"/>
      <c r="EL10" s="4"/>
      <c r="EM10" s="4"/>
      <c r="EN10" s="4"/>
      <c r="EO10" s="4"/>
      <c r="EP10" s="4"/>
      <c r="EQ10" s="22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21"/>
      <c r="MM10" s="4"/>
      <c r="MN10" s="4"/>
      <c r="MO10" s="4"/>
      <c r="MP10" s="4"/>
      <c r="MQ10" s="4"/>
      <c r="MR10" s="4"/>
      <c r="MS10" s="4"/>
      <c r="MT10" s="4"/>
      <c r="MU10" s="21"/>
      <c r="MV10" s="4"/>
      <c r="MW10" s="4"/>
      <c r="MX10" s="4"/>
    </row>
    <row r="11" spans="1:362" ht="16.5" thickBot="1" x14ac:dyDescent="0.3">
      <c r="A11" s="81"/>
      <c r="B11" s="81"/>
      <c r="C11" s="76" t="s">
        <v>99</v>
      </c>
      <c r="D11" s="60" t="s">
        <v>2</v>
      </c>
      <c r="E11" s="60" t="s">
        <v>3</v>
      </c>
      <c r="F11" s="73" t="s">
        <v>141</v>
      </c>
      <c r="G11" s="73" t="s">
        <v>4</v>
      </c>
      <c r="H11" s="73" t="s">
        <v>5</v>
      </c>
      <c r="I11" s="73" t="s">
        <v>100</v>
      </c>
      <c r="J11" s="73" t="s">
        <v>6</v>
      </c>
      <c r="K11" s="73" t="s">
        <v>7</v>
      </c>
      <c r="L11" s="60" t="s">
        <v>101</v>
      </c>
      <c r="M11" s="60" t="s">
        <v>6</v>
      </c>
      <c r="N11" s="69" t="s">
        <v>7</v>
      </c>
      <c r="O11" s="73" t="s">
        <v>102</v>
      </c>
      <c r="P11" s="73" t="s">
        <v>8</v>
      </c>
      <c r="Q11" s="73" t="s">
        <v>1</v>
      </c>
      <c r="R11" s="76" t="s">
        <v>103</v>
      </c>
      <c r="S11" s="60" t="s">
        <v>3</v>
      </c>
      <c r="T11" s="60" t="s">
        <v>9</v>
      </c>
      <c r="U11" s="60" t="s">
        <v>104</v>
      </c>
      <c r="V11" s="60" t="s">
        <v>3</v>
      </c>
      <c r="W11" s="60" t="s">
        <v>9</v>
      </c>
      <c r="X11" s="69" t="s">
        <v>105</v>
      </c>
      <c r="Y11" s="75" t="s">
        <v>7</v>
      </c>
      <c r="Z11" s="76" t="s">
        <v>10</v>
      </c>
      <c r="AA11" s="60" t="s">
        <v>106</v>
      </c>
      <c r="AB11" s="60" t="s">
        <v>11</v>
      </c>
      <c r="AC11" s="60" t="s">
        <v>12</v>
      </c>
      <c r="AD11" s="60" t="s">
        <v>107</v>
      </c>
      <c r="AE11" s="60" t="s">
        <v>1</v>
      </c>
      <c r="AF11" s="60" t="s">
        <v>2</v>
      </c>
      <c r="AG11" s="60" t="s">
        <v>108</v>
      </c>
      <c r="AH11" s="60" t="s">
        <v>9</v>
      </c>
      <c r="AI11" s="60" t="s">
        <v>4</v>
      </c>
      <c r="AJ11" s="74" t="s">
        <v>142</v>
      </c>
      <c r="AK11" s="90"/>
      <c r="AL11" s="90"/>
      <c r="AM11" s="74" t="s">
        <v>109</v>
      </c>
      <c r="AN11" s="90"/>
      <c r="AO11" s="90"/>
      <c r="AP11" s="74" t="s">
        <v>110</v>
      </c>
      <c r="AQ11" s="90"/>
      <c r="AR11" s="90"/>
      <c r="AS11" s="74" t="s">
        <v>111</v>
      </c>
      <c r="AT11" s="90"/>
      <c r="AU11" s="90"/>
      <c r="AV11" s="74" t="s">
        <v>112</v>
      </c>
      <c r="AW11" s="90"/>
      <c r="AX11" s="90"/>
      <c r="AY11" s="74" t="s">
        <v>113</v>
      </c>
      <c r="AZ11" s="90"/>
      <c r="BA11" s="90"/>
      <c r="BB11" s="74" t="s">
        <v>114</v>
      </c>
      <c r="BC11" s="90"/>
      <c r="BD11" s="90"/>
      <c r="BE11" s="73" t="s">
        <v>115</v>
      </c>
      <c r="BF11" s="73"/>
      <c r="BG11" s="73"/>
      <c r="BH11" s="73" t="s">
        <v>147</v>
      </c>
      <c r="BI11" s="73"/>
      <c r="BJ11" s="73"/>
      <c r="BK11" s="76" t="s">
        <v>116</v>
      </c>
      <c r="BL11" s="60"/>
      <c r="BM11" s="60"/>
      <c r="BN11" s="69" t="s">
        <v>143</v>
      </c>
      <c r="BO11" s="75"/>
      <c r="BP11" s="76"/>
      <c r="BQ11" s="69" t="s">
        <v>117</v>
      </c>
      <c r="BR11" s="75"/>
      <c r="BS11" s="76"/>
      <c r="BT11" s="60" t="s">
        <v>118</v>
      </c>
      <c r="BU11" s="60"/>
      <c r="BV11" s="60"/>
      <c r="BW11" s="60" t="s">
        <v>119</v>
      </c>
      <c r="BX11" s="60"/>
      <c r="BY11" s="60"/>
      <c r="BZ11" s="60" t="s">
        <v>120</v>
      </c>
      <c r="CA11" s="60"/>
      <c r="CB11" s="60"/>
      <c r="CC11" s="49" t="s">
        <v>121</v>
      </c>
      <c r="CD11" s="49"/>
      <c r="CE11" s="49"/>
      <c r="CF11" s="60" t="s">
        <v>122</v>
      </c>
      <c r="CG11" s="60"/>
      <c r="CH11" s="60"/>
      <c r="CI11" s="60" t="s">
        <v>123</v>
      </c>
      <c r="CJ11" s="60"/>
      <c r="CK11" s="60"/>
      <c r="CL11" s="60" t="s">
        <v>124</v>
      </c>
      <c r="CM11" s="60"/>
      <c r="CN11" s="60"/>
      <c r="CO11" s="60" t="s">
        <v>125</v>
      </c>
      <c r="CP11" s="60"/>
      <c r="CQ11" s="60"/>
      <c r="CR11" s="60" t="s">
        <v>144</v>
      </c>
      <c r="CS11" s="60"/>
      <c r="CT11" s="60"/>
      <c r="CU11" s="49" t="s">
        <v>126</v>
      </c>
      <c r="CV11" s="49"/>
      <c r="CW11" s="49"/>
      <c r="CX11" s="49" t="s">
        <v>127</v>
      </c>
      <c r="CY11" s="49"/>
      <c r="CZ11" s="59"/>
      <c r="DA11" s="73" t="s">
        <v>128</v>
      </c>
      <c r="DB11" s="73"/>
      <c r="DC11" s="73"/>
      <c r="DD11" s="73" t="s">
        <v>129</v>
      </c>
      <c r="DE11" s="73"/>
      <c r="DF11" s="73"/>
      <c r="DG11" s="50" t="s">
        <v>130</v>
      </c>
      <c r="DH11" s="50"/>
      <c r="DI11" s="50"/>
      <c r="DJ11" s="73" t="s">
        <v>131</v>
      </c>
      <c r="DK11" s="73"/>
      <c r="DL11" s="73"/>
      <c r="DM11" s="73" t="s">
        <v>132</v>
      </c>
      <c r="DN11" s="73"/>
      <c r="DO11" s="74"/>
      <c r="DP11" s="73" t="s">
        <v>145</v>
      </c>
      <c r="DQ11" s="73"/>
      <c r="DR11" s="73"/>
      <c r="DS11" s="73" t="s">
        <v>148</v>
      </c>
      <c r="DT11" s="73"/>
      <c r="DU11" s="73"/>
      <c r="DV11" s="73" t="s">
        <v>149</v>
      </c>
      <c r="DW11" s="73"/>
      <c r="DX11" s="73"/>
      <c r="DY11" s="73" t="s">
        <v>150</v>
      </c>
      <c r="DZ11" s="73"/>
      <c r="EA11" s="73"/>
      <c r="EB11" s="73" t="s">
        <v>151</v>
      </c>
      <c r="EC11" s="73"/>
      <c r="ED11" s="73"/>
      <c r="EE11" s="73" t="s">
        <v>152</v>
      </c>
      <c r="EF11" s="73"/>
      <c r="EG11" s="73"/>
      <c r="EH11" s="93" t="s">
        <v>1122</v>
      </c>
      <c r="EI11" s="93"/>
      <c r="EJ11" s="94"/>
      <c r="EK11" s="92" t="s">
        <v>1123</v>
      </c>
      <c r="EL11" s="93"/>
      <c r="EM11" s="94"/>
      <c r="EN11" s="92" t="s">
        <v>1124</v>
      </c>
      <c r="EO11" s="93"/>
      <c r="EP11" s="94"/>
      <c r="EQ11" s="50" t="s">
        <v>1125</v>
      </c>
      <c r="ER11" s="50"/>
      <c r="ES11" s="50"/>
      <c r="ET11" s="50" t="s">
        <v>1126</v>
      </c>
      <c r="EU11" s="50"/>
      <c r="EV11" s="50"/>
      <c r="EW11" s="50" t="s">
        <v>1127</v>
      </c>
      <c r="EX11" s="50"/>
      <c r="EY11" s="50"/>
      <c r="EZ11" s="50" t="s">
        <v>1128</v>
      </c>
      <c r="FA11" s="50"/>
      <c r="FB11" s="50"/>
      <c r="FC11" s="50" t="s">
        <v>1129</v>
      </c>
      <c r="FD11" s="50"/>
      <c r="FE11" s="92"/>
      <c r="FF11" s="50" t="s">
        <v>1130</v>
      </c>
      <c r="FG11" s="50"/>
      <c r="FH11" s="50"/>
      <c r="FI11" s="50" t="s">
        <v>133</v>
      </c>
      <c r="FJ11" s="50"/>
      <c r="FK11" s="50"/>
      <c r="FL11" s="50" t="s">
        <v>146</v>
      </c>
      <c r="FM11" s="50"/>
      <c r="FN11" s="50"/>
      <c r="FO11" s="50" t="s">
        <v>134</v>
      </c>
      <c r="FP11" s="50"/>
      <c r="FQ11" s="50"/>
      <c r="FR11" s="50" t="s">
        <v>135</v>
      </c>
      <c r="FS11" s="50"/>
      <c r="FT11" s="50"/>
      <c r="FU11" s="50" t="s">
        <v>136</v>
      </c>
      <c r="FV11" s="50"/>
      <c r="FW11" s="50"/>
      <c r="FX11" s="50" t="s">
        <v>137</v>
      </c>
      <c r="FY11" s="50"/>
      <c r="FZ11" s="50"/>
      <c r="GA11" s="50" t="s">
        <v>138</v>
      </c>
      <c r="GB11" s="50"/>
      <c r="GC11" s="50"/>
      <c r="GD11" s="50" t="s">
        <v>139</v>
      </c>
      <c r="GE11" s="50"/>
      <c r="GF11" s="50"/>
      <c r="GG11" s="50" t="s">
        <v>140</v>
      </c>
      <c r="GH11" s="50"/>
      <c r="GI11" s="50"/>
      <c r="GJ11" s="50" t="s">
        <v>153</v>
      </c>
      <c r="GK11" s="50"/>
      <c r="GL11" s="50"/>
      <c r="GM11" s="50" t="s">
        <v>1087</v>
      </c>
      <c r="GN11" s="50"/>
      <c r="GO11" s="50"/>
      <c r="GP11" s="50" t="s">
        <v>1088</v>
      </c>
      <c r="GQ11" s="50"/>
      <c r="GR11" s="50"/>
      <c r="GS11" s="50" t="s">
        <v>1089</v>
      </c>
      <c r="GT11" s="50"/>
      <c r="GU11" s="50"/>
      <c r="GV11" s="50" t="s">
        <v>1090</v>
      </c>
      <c r="GW11" s="50"/>
      <c r="GX11" s="50"/>
      <c r="GY11" s="92" t="s">
        <v>1091</v>
      </c>
      <c r="GZ11" s="93"/>
      <c r="HA11" s="94"/>
      <c r="HB11" s="92" t="s">
        <v>1092</v>
      </c>
      <c r="HC11" s="93"/>
      <c r="HD11" s="94"/>
      <c r="HE11" s="92" t="s">
        <v>1093</v>
      </c>
      <c r="HF11" s="93"/>
      <c r="HG11" s="94"/>
      <c r="HH11" s="92" t="s">
        <v>1094</v>
      </c>
      <c r="HI11" s="93"/>
      <c r="HJ11" s="94"/>
      <c r="HK11" s="92" t="s">
        <v>1095</v>
      </c>
      <c r="HL11" s="93"/>
      <c r="HM11" s="94"/>
      <c r="HN11" s="92" t="s">
        <v>1096</v>
      </c>
      <c r="HO11" s="93"/>
      <c r="HP11" s="94"/>
      <c r="HQ11" s="92" t="s">
        <v>1097</v>
      </c>
      <c r="HR11" s="93"/>
      <c r="HS11" s="94"/>
      <c r="HT11" s="92" t="s">
        <v>1098</v>
      </c>
      <c r="HU11" s="93"/>
      <c r="HV11" s="94"/>
      <c r="HW11" s="92" t="s">
        <v>1099</v>
      </c>
      <c r="HX11" s="93"/>
      <c r="HY11" s="94"/>
      <c r="HZ11" s="92" t="s">
        <v>1100</v>
      </c>
      <c r="IA11" s="93"/>
      <c r="IB11" s="94"/>
      <c r="IC11" s="92" t="s">
        <v>1101</v>
      </c>
      <c r="ID11" s="93"/>
      <c r="IE11" s="94"/>
      <c r="IF11" s="92" t="s">
        <v>1102</v>
      </c>
      <c r="IG11" s="93"/>
      <c r="IH11" s="94"/>
      <c r="II11" s="92" t="s">
        <v>1103</v>
      </c>
      <c r="IJ11" s="93"/>
      <c r="IK11" s="94"/>
      <c r="IL11" s="94" t="s">
        <v>1104</v>
      </c>
      <c r="IM11" s="50"/>
      <c r="IN11" s="50"/>
      <c r="IO11" s="50" t="s">
        <v>1105</v>
      </c>
      <c r="IP11" s="50"/>
      <c r="IQ11" s="50"/>
      <c r="IR11" s="50" t="s">
        <v>1106</v>
      </c>
      <c r="IS11" s="50"/>
      <c r="IT11" s="50"/>
      <c r="IU11" s="50" t="s">
        <v>1107</v>
      </c>
      <c r="IV11" s="50"/>
      <c r="IW11" s="50"/>
      <c r="IX11" s="50" t="s">
        <v>1108</v>
      </c>
      <c r="IY11" s="50"/>
      <c r="IZ11" s="50"/>
      <c r="JA11" s="50" t="s">
        <v>1109</v>
      </c>
      <c r="JB11" s="50"/>
      <c r="JC11" s="50"/>
      <c r="JD11" s="50" t="s">
        <v>1110</v>
      </c>
      <c r="JE11" s="50"/>
      <c r="JF11" s="50"/>
      <c r="JG11" s="50" t="s">
        <v>1111</v>
      </c>
      <c r="JH11" s="50"/>
      <c r="JI11" s="50"/>
      <c r="JJ11" s="50" t="s">
        <v>1112</v>
      </c>
      <c r="JK11" s="50"/>
      <c r="JL11" s="50"/>
      <c r="JM11" s="107" t="s">
        <v>1113</v>
      </c>
      <c r="JN11" s="108"/>
      <c r="JO11" s="109"/>
      <c r="JP11" s="107" t="s">
        <v>1114</v>
      </c>
      <c r="JQ11" s="108"/>
      <c r="JR11" s="109"/>
      <c r="JS11" s="107" t="s">
        <v>1115</v>
      </c>
      <c r="JT11" s="108"/>
      <c r="JU11" s="109"/>
      <c r="JV11" s="107" t="s">
        <v>1116</v>
      </c>
      <c r="JW11" s="108"/>
      <c r="JX11" s="109"/>
      <c r="JY11" s="107" t="s">
        <v>1117</v>
      </c>
      <c r="JZ11" s="108"/>
      <c r="KA11" s="109"/>
      <c r="KB11" s="107" t="s">
        <v>1118</v>
      </c>
      <c r="KC11" s="108"/>
      <c r="KD11" s="109"/>
      <c r="KE11" s="107" t="s">
        <v>1119</v>
      </c>
      <c r="KF11" s="108"/>
      <c r="KG11" s="109"/>
      <c r="KH11" s="107" t="s">
        <v>1120</v>
      </c>
      <c r="KI11" s="108"/>
      <c r="KJ11" s="109"/>
      <c r="KK11" s="107" t="s">
        <v>1121</v>
      </c>
      <c r="KL11" s="108"/>
      <c r="KM11" s="109"/>
      <c r="KN11" s="50" t="s">
        <v>1066</v>
      </c>
      <c r="KO11" s="50"/>
      <c r="KP11" s="50"/>
      <c r="KQ11" s="50" t="s">
        <v>1067</v>
      </c>
      <c r="KR11" s="50"/>
      <c r="KS11" s="50"/>
      <c r="KT11" s="50" t="s">
        <v>1068</v>
      </c>
      <c r="KU11" s="50"/>
      <c r="KV11" s="50"/>
      <c r="KW11" s="50" t="s">
        <v>1069</v>
      </c>
      <c r="KX11" s="50"/>
      <c r="KY11" s="50"/>
      <c r="KZ11" s="50" t="s">
        <v>1070</v>
      </c>
      <c r="LA11" s="50"/>
      <c r="LB11" s="50"/>
      <c r="LC11" s="50" t="s">
        <v>1071</v>
      </c>
      <c r="LD11" s="50"/>
      <c r="LE11" s="50"/>
      <c r="LF11" s="50" t="s">
        <v>1072</v>
      </c>
      <c r="LG11" s="50"/>
      <c r="LH11" s="50"/>
      <c r="LI11" s="50" t="s">
        <v>1073</v>
      </c>
      <c r="LJ11" s="50"/>
      <c r="LK11" s="50"/>
      <c r="LL11" s="50" t="s">
        <v>1074</v>
      </c>
      <c r="LM11" s="50"/>
      <c r="LN11" s="50"/>
      <c r="LO11" s="50" t="s">
        <v>1075</v>
      </c>
      <c r="LP11" s="50"/>
      <c r="LQ11" s="50"/>
      <c r="LR11" s="50" t="s">
        <v>1076</v>
      </c>
      <c r="LS11" s="50"/>
      <c r="LT11" s="50"/>
      <c r="LU11" s="50" t="s">
        <v>1077</v>
      </c>
      <c r="LV11" s="50"/>
      <c r="LW11" s="50"/>
      <c r="LX11" s="50" t="s">
        <v>1078</v>
      </c>
      <c r="LY11" s="50"/>
      <c r="LZ11" s="50"/>
      <c r="MA11" s="50" t="s">
        <v>1079</v>
      </c>
      <c r="MB11" s="50"/>
      <c r="MC11" s="50"/>
      <c r="MD11" s="50" t="s">
        <v>1080</v>
      </c>
      <c r="ME11" s="50"/>
      <c r="MF11" s="50"/>
      <c r="MG11" s="50" t="s">
        <v>1081</v>
      </c>
      <c r="MH11" s="50"/>
      <c r="MI11" s="50"/>
      <c r="MJ11" s="50" t="s">
        <v>1082</v>
      </c>
      <c r="MK11" s="50"/>
      <c r="ML11" s="92"/>
      <c r="MM11" s="50" t="s">
        <v>1083</v>
      </c>
      <c r="MN11" s="50"/>
      <c r="MO11" s="92"/>
      <c r="MP11" s="50" t="s">
        <v>1084</v>
      </c>
      <c r="MQ11" s="50"/>
      <c r="MR11" s="92"/>
      <c r="MS11" s="50" t="s">
        <v>1085</v>
      </c>
      <c r="MT11" s="50"/>
      <c r="MU11" s="92"/>
      <c r="MV11" s="92" t="s">
        <v>1086</v>
      </c>
      <c r="MW11" s="99"/>
      <c r="MX11" s="100"/>
    </row>
    <row r="12" spans="1:362" ht="99.75" customHeight="1" thickBot="1" x14ac:dyDescent="0.3">
      <c r="A12" s="81"/>
      <c r="B12" s="81"/>
      <c r="C12" s="101" t="s">
        <v>807</v>
      </c>
      <c r="D12" s="102"/>
      <c r="E12" s="103"/>
      <c r="F12" s="101" t="s">
        <v>810</v>
      </c>
      <c r="G12" s="102"/>
      <c r="H12" s="103"/>
      <c r="I12" s="101" t="s">
        <v>814</v>
      </c>
      <c r="J12" s="102"/>
      <c r="K12" s="103"/>
      <c r="L12" s="101" t="s">
        <v>818</v>
      </c>
      <c r="M12" s="102"/>
      <c r="N12" s="102"/>
      <c r="O12" s="101" t="s">
        <v>1383</v>
      </c>
      <c r="P12" s="102"/>
      <c r="Q12" s="103"/>
      <c r="R12" s="102" t="s">
        <v>822</v>
      </c>
      <c r="S12" s="102"/>
      <c r="T12" s="103"/>
      <c r="U12" s="101" t="s">
        <v>826</v>
      </c>
      <c r="V12" s="102"/>
      <c r="W12" s="103"/>
      <c r="X12" s="101" t="s">
        <v>830</v>
      </c>
      <c r="Y12" s="102"/>
      <c r="Z12" s="103"/>
      <c r="AA12" s="101" t="s">
        <v>834</v>
      </c>
      <c r="AB12" s="102"/>
      <c r="AC12" s="103"/>
      <c r="AD12" s="101" t="s">
        <v>838</v>
      </c>
      <c r="AE12" s="102"/>
      <c r="AF12" s="103"/>
      <c r="AG12" s="101" t="s">
        <v>842</v>
      </c>
      <c r="AH12" s="102"/>
      <c r="AI12" s="103"/>
      <c r="AJ12" s="101" t="s">
        <v>846</v>
      </c>
      <c r="AK12" s="102"/>
      <c r="AL12" s="103"/>
      <c r="AM12" s="101" t="s">
        <v>848</v>
      </c>
      <c r="AN12" s="102"/>
      <c r="AO12" s="103"/>
      <c r="AP12" s="101" t="s">
        <v>852</v>
      </c>
      <c r="AQ12" s="102"/>
      <c r="AR12" s="103"/>
      <c r="AS12" s="101" t="s">
        <v>855</v>
      </c>
      <c r="AT12" s="102"/>
      <c r="AU12" s="103"/>
      <c r="AV12" s="101" t="s">
        <v>859</v>
      </c>
      <c r="AW12" s="102"/>
      <c r="AX12" s="103"/>
      <c r="AY12" s="101" t="s">
        <v>862</v>
      </c>
      <c r="AZ12" s="102"/>
      <c r="BA12" s="103"/>
      <c r="BB12" s="101" t="s">
        <v>866</v>
      </c>
      <c r="BC12" s="102"/>
      <c r="BD12" s="103"/>
      <c r="BE12" s="101" t="s">
        <v>868</v>
      </c>
      <c r="BF12" s="102"/>
      <c r="BG12" s="103"/>
      <c r="BH12" s="101" t="s">
        <v>871</v>
      </c>
      <c r="BI12" s="102"/>
      <c r="BJ12" s="103"/>
      <c r="BK12" s="104" t="s">
        <v>875</v>
      </c>
      <c r="BL12" s="105"/>
      <c r="BM12" s="106"/>
      <c r="BN12" s="104" t="s">
        <v>878</v>
      </c>
      <c r="BO12" s="105"/>
      <c r="BP12" s="106"/>
      <c r="BQ12" s="104" t="s">
        <v>882</v>
      </c>
      <c r="BR12" s="105"/>
      <c r="BS12" s="106"/>
      <c r="BT12" s="104" t="s">
        <v>886</v>
      </c>
      <c r="BU12" s="105"/>
      <c r="BV12" s="106"/>
      <c r="BW12" s="104" t="s">
        <v>887</v>
      </c>
      <c r="BX12" s="105"/>
      <c r="BY12" s="106"/>
      <c r="BZ12" s="104" t="s">
        <v>891</v>
      </c>
      <c r="CA12" s="105"/>
      <c r="CB12" s="106"/>
      <c r="CC12" s="104" t="s">
        <v>1734</v>
      </c>
      <c r="CD12" s="105"/>
      <c r="CE12" s="106"/>
      <c r="CF12" s="104" t="s">
        <v>898</v>
      </c>
      <c r="CG12" s="105"/>
      <c r="CH12" s="106"/>
      <c r="CI12" s="104" t="s">
        <v>902</v>
      </c>
      <c r="CJ12" s="105"/>
      <c r="CK12" s="106"/>
      <c r="CL12" s="101" t="s">
        <v>731</v>
      </c>
      <c r="CM12" s="102"/>
      <c r="CN12" s="103"/>
      <c r="CO12" s="104" t="s">
        <v>906</v>
      </c>
      <c r="CP12" s="105"/>
      <c r="CQ12" s="106"/>
      <c r="CR12" s="104" t="s">
        <v>910</v>
      </c>
      <c r="CS12" s="105"/>
      <c r="CT12" s="106"/>
      <c r="CU12" s="104" t="s">
        <v>912</v>
      </c>
      <c r="CV12" s="105"/>
      <c r="CW12" s="106"/>
      <c r="CX12" s="104" t="s">
        <v>916</v>
      </c>
      <c r="CY12" s="105"/>
      <c r="CZ12" s="106"/>
      <c r="DA12" s="104" t="s">
        <v>920</v>
      </c>
      <c r="DB12" s="105"/>
      <c r="DC12" s="106"/>
      <c r="DD12" s="104" t="s">
        <v>924</v>
      </c>
      <c r="DE12" s="105"/>
      <c r="DF12" s="106"/>
      <c r="DG12" s="104" t="s">
        <v>928</v>
      </c>
      <c r="DH12" s="105"/>
      <c r="DI12" s="106"/>
      <c r="DJ12" s="104" t="s">
        <v>932</v>
      </c>
      <c r="DK12" s="105"/>
      <c r="DL12" s="106"/>
      <c r="DM12" s="104" t="s">
        <v>936</v>
      </c>
      <c r="DN12" s="105"/>
      <c r="DO12" s="106"/>
      <c r="DP12" s="104" t="s">
        <v>938</v>
      </c>
      <c r="DQ12" s="105"/>
      <c r="DR12" s="106"/>
      <c r="DS12" s="104" t="s">
        <v>942</v>
      </c>
      <c r="DT12" s="105"/>
      <c r="DU12" s="106"/>
      <c r="DV12" s="104" t="s">
        <v>946</v>
      </c>
      <c r="DW12" s="105"/>
      <c r="DX12" s="106"/>
      <c r="DY12" s="104" t="s">
        <v>948</v>
      </c>
      <c r="DZ12" s="105"/>
      <c r="EA12" s="106"/>
      <c r="EB12" s="104" t="s">
        <v>952</v>
      </c>
      <c r="EC12" s="105"/>
      <c r="ED12" s="106"/>
      <c r="EE12" s="101" t="s">
        <v>956</v>
      </c>
      <c r="EF12" s="102"/>
      <c r="EG12" s="103"/>
      <c r="EH12" s="104" t="s">
        <v>1519</v>
      </c>
      <c r="EI12" s="105"/>
      <c r="EJ12" s="106"/>
      <c r="EK12" s="104" t="s">
        <v>1521</v>
      </c>
      <c r="EL12" s="105"/>
      <c r="EM12" s="106"/>
      <c r="EN12" s="104" t="s">
        <v>1523</v>
      </c>
      <c r="EO12" s="105"/>
      <c r="EP12" s="106"/>
      <c r="EQ12" s="104" t="s">
        <v>1527</v>
      </c>
      <c r="ER12" s="105"/>
      <c r="ES12" s="106"/>
      <c r="ET12" s="104" t="s">
        <v>1531</v>
      </c>
      <c r="EU12" s="105"/>
      <c r="EV12" s="106"/>
      <c r="EW12" s="104" t="s">
        <v>1535</v>
      </c>
      <c r="EX12" s="105"/>
      <c r="EY12" s="106"/>
      <c r="EZ12" s="104" t="s">
        <v>1538</v>
      </c>
      <c r="FA12" s="105"/>
      <c r="FB12" s="106"/>
      <c r="FC12" s="104" t="s">
        <v>1541</v>
      </c>
      <c r="FD12" s="105"/>
      <c r="FE12" s="106"/>
      <c r="FF12" s="104" t="s">
        <v>1545</v>
      </c>
      <c r="FG12" s="105"/>
      <c r="FH12" s="106"/>
      <c r="FI12" s="104" t="s">
        <v>960</v>
      </c>
      <c r="FJ12" s="105"/>
      <c r="FK12" s="106"/>
      <c r="FL12" s="104" t="s">
        <v>961</v>
      </c>
      <c r="FM12" s="105"/>
      <c r="FN12" s="106"/>
      <c r="FO12" s="104" t="s">
        <v>963</v>
      </c>
      <c r="FP12" s="105"/>
      <c r="FQ12" s="106"/>
      <c r="FR12" s="104" t="s">
        <v>967</v>
      </c>
      <c r="FS12" s="105"/>
      <c r="FT12" s="106"/>
      <c r="FU12" s="104" t="s">
        <v>971</v>
      </c>
      <c r="FV12" s="105"/>
      <c r="FW12" s="106"/>
      <c r="FX12" s="104" t="s">
        <v>975</v>
      </c>
      <c r="FY12" s="105"/>
      <c r="FZ12" s="106"/>
      <c r="GA12" s="104" t="s">
        <v>978</v>
      </c>
      <c r="GB12" s="105"/>
      <c r="GC12" s="106"/>
      <c r="GD12" s="104" t="s">
        <v>980</v>
      </c>
      <c r="GE12" s="105"/>
      <c r="GF12" s="106"/>
      <c r="GG12" s="104" t="s">
        <v>984</v>
      </c>
      <c r="GH12" s="105"/>
      <c r="GI12" s="106"/>
      <c r="GJ12" s="104" t="s">
        <v>988</v>
      </c>
      <c r="GK12" s="105"/>
      <c r="GL12" s="106"/>
      <c r="GM12" s="104" t="s">
        <v>1547</v>
      </c>
      <c r="GN12" s="105"/>
      <c r="GO12" s="106"/>
      <c r="GP12" s="104" t="s">
        <v>1550</v>
      </c>
      <c r="GQ12" s="105"/>
      <c r="GR12" s="106"/>
      <c r="GS12" s="104" t="s">
        <v>1554</v>
      </c>
      <c r="GT12" s="105"/>
      <c r="GU12" s="106"/>
      <c r="GV12" s="104" t="s">
        <v>1556</v>
      </c>
      <c r="GW12" s="105"/>
      <c r="GX12" s="106"/>
      <c r="GY12" s="104" t="s">
        <v>1560</v>
      </c>
      <c r="GZ12" s="105"/>
      <c r="HA12" s="106"/>
      <c r="HB12" s="104" t="s">
        <v>1564</v>
      </c>
      <c r="HC12" s="105"/>
      <c r="HD12" s="106"/>
      <c r="HE12" s="104" t="s">
        <v>1568</v>
      </c>
      <c r="HF12" s="105"/>
      <c r="HG12" s="106"/>
      <c r="HH12" s="104" t="s">
        <v>1572</v>
      </c>
      <c r="HI12" s="105"/>
      <c r="HJ12" s="106"/>
      <c r="HK12" s="104" t="s">
        <v>1573</v>
      </c>
      <c r="HL12" s="105"/>
      <c r="HM12" s="106"/>
      <c r="HN12" s="104" t="s">
        <v>1577</v>
      </c>
      <c r="HO12" s="105"/>
      <c r="HP12" s="106"/>
      <c r="HQ12" s="104" t="s">
        <v>1581</v>
      </c>
      <c r="HR12" s="105"/>
      <c r="HS12" s="106"/>
      <c r="HT12" s="104" t="s">
        <v>1585</v>
      </c>
      <c r="HU12" s="105"/>
      <c r="HV12" s="106"/>
      <c r="HW12" s="104" t="s">
        <v>1586</v>
      </c>
      <c r="HX12" s="105"/>
      <c r="HY12" s="106"/>
      <c r="HZ12" s="104" t="s">
        <v>1590</v>
      </c>
      <c r="IA12" s="105"/>
      <c r="IB12" s="106"/>
      <c r="IC12" s="104" t="s">
        <v>1594</v>
      </c>
      <c r="ID12" s="105"/>
      <c r="IE12" s="106"/>
      <c r="IF12" s="104" t="s">
        <v>1597</v>
      </c>
      <c r="IG12" s="105"/>
      <c r="IH12" s="106"/>
      <c r="II12" s="104" t="s">
        <v>1599</v>
      </c>
      <c r="IJ12" s="105"/>
      <c r="IK12" s="106"/>
      <c r="IL12" s="104" t="s">
        <v>1603</v>
      </c>
      <c r="IM12" s="105"/>
      <c r="IN12" s="106"/>
      <c r="IO12" s="104" t="s">
        <v>1606</v>
      </c>
      <c r="IP12" s="105"/>
      <c r="IQ12" s="106"/>
      <c r="IR12" s="104" t="s">
        <v>1610</v>
      </c>
      <c r="IS12" s="105"/>
      <c r="IT12" s="106"/>
      <c r="IU12" s="104" t="s">
        <v>1614</v>
      </c>
      <c r="IV12" s="105"/>
      <c r="IW12" s="106"/>
      <c r="IX12" s="104" t="s">
        <v>1616</v>
      </c>
      <c r="IY12" s="105"/>
      <c r="IZ12" s="106"/>
      <c r="JA12" s="104" t="s">
        <v>1619</v>
      </c>
      <c r="JB12" s="105"/>
      <c r="JC12" s="106"/>
      <c r="JD12" s="104" t="s">
        <v>1622</v>
      </c>
      <c r="JE12" s="105"/>
      <c r="JF12" s="106"/>
      <c r="JG12" s="104" t="s">
        <v>1626</v>
      </c>
      <c r="JH12" s="105"/>
      <c r="JI12" s="106"/>
      <c r="JJ12" s="104" t="s">
        <v>1627</v>
      </c>
      <c r="JK12" s="105"/>
      <c r="JL12" s="106"/>
      <c r="JM12" s="104" t="s">
        <v>1631</v>
      </c>
      <c r="JN12" s="105"/>
      <c r="JO12" s="106"/>
      <c r="JP12" s="104" t="s">
        <v>1634</v>
      </c>
      <c r="JQ12" s="105"/>
      <c r="JR12" s="106"/>
      <c r="JS12" s="104" t="s">
        <v>1638</v>
      </c>
      <c r="JT12" s="105"/>
      <c r="JU12" s="106"/>
      <c r="JV12" s="104" t="s">
        <v>1642</v>
      </c>
      <c r="JW12" s="105"/>
      <c r="JX12" s="106"/>
      <c r="JY12" s="104" t="s">
        <v>1646</v>
      </c>
      <c r="JZ12" s="105"/>
      <c r="KA12" s="106"/>
      <c r="KB12" s="104" t="s">
        <v>1650</v>
      </c>
      <c r="KC12" s="105"/>
      <c r="KD12" s="106"/>
      <c r="KE12" s="104" t="s">
        <v>1652</v>
      </c>
      <c r="KF12" s="105"/>
      <c r="KG12" s="106"/>
      <c r="KH12" s="104" t="s">
        <v>1656</v>
      </c>
      <c r="KI12" s="105"/>
      <c r="KJ12" s="106"/>
      <c r="KK12" s="104" t="s">
        <v>1660</v>
      </c>
      <c r="KL12" s="105"/>
      <c r="KM12" s="106"/>
      <c r="KN12" s="104" t="s">
        <v>1664</v>
      </c>
      <c r="KO12" s="105"/>
      <c r="KP12" s="106"/>
      <c r="KQ12" s="104" t="s">
        <v>1668</v>
      </c>
      <c r="KR12" s="105"/>
      <c r="KS12" s="106"/>
      <c r="KT12" s="101" t="s">
        <v>1670</v>
      </c>
      <c r="KU12" s="102"/>
      <c r="KV12" s="103"/>
      <c r="KW12" s="101" t="s">
        <v>1674</v>
      </c>
      <c r="KX12" s="102"/>
      <c r="KY12" s="103"/>
      <c r="KZ12" s="104" t="s">
        <v>1678</v>
      </c>
      <c r="LA12" s="105"/>
      <c r="LB12" s="106"/>
      <c r="LC12" s="104" t="s">
        <v>1682</v>
      </c>
      <c r="LD12" s="105"/>
      <c r="LE12" s="106"/>
      <c r="LF12" s="104" t="s">
        <v>1685</v>
      </c>
      <c r="LG12" s="105"/>
      <c r="LH12" s="106"/>
      <c r="LI12" s="104" t="s">
        <v>1687</v>
      </c>
      <c r="LJ12" s="105"/>
      <c r="LK12" s="106"/>
      <c r="LL12" s="104" t="s">
        <v>1690</v>
      </c>
      <c r="LM12" s="105"/>
      <c r="LN12" s="106"/>
      <c r="LO12" s="104" t="s">
        <v>1694</v>
      </c>
      <c r="LP12" s="105"/>
      <c r="LQ12" s="106"/>
      <c r="LR12" s="104" t="s">
        <v>1695</v>
      </c>
      <c r="LS12" s="105"/>
      <c r="LT12" s="106"/>
      <c r="LU12" s="104" t="s">
        <v>1699</v>
      </c>
      <c r="LV12" s="105"/>
      <c r="LW12" s="106"/>
      <c r="LX12" s="104" t="s">
        <v>1701</v>
      </c>
      <c r="LY12" s="105"/>
      <c r="LZ12" s="106"/>
      <c r="MA12" s="104" t="s">
        <v>1705</v>
      </c>
      <c r="MB12" s="105"/>
      <c r="MC12" s="106"/>
      <c r="MD12" s="104" t="s">
        <v>1708</v>
      </c>
      <c r="ME12" s="105"/>
      <c r="MF12" s="106"/>
      <c r="MG12" s="104" t="s">
        <v>1712</v>
      </c>
      <c r="MH12" s="105"/>
      <c r="MI12" s="106"/>
      <c r="MJ12" s="104" t="s">
        <v>1714</v>
      </c>
      <c r="MK12" s="105"/>
      <c r="ML12" s="106"/>
      <c r="MM12" s="104" t="s">
        <v>1718</v>
      </c>
      <c r="MN12" s="105"/>
      <c r="MO12" s="106"/>
      <c r="MP12" s="104" t="s">
        <v>1722</v>
      </c>
      <c r="MQ12" s="105"/>
      <c r="MR12" s="106"/>
      <c r="MS12" s="101" t="s">
        <v>1726</v>
      </c>
      <c r="MT12" s="102"/>
      <c r="MU12" s="103"/>
      <c r="MV12" s="101" t="s">
        <v>1730</v>
      </c>
      <c r="MW12" s="102"/>
      <c r="MX12" s="103"/>
    </row>
    <row r="13" spans="1:362" ht="144.75" thickBot="1" x14ac:dyDescent="0.3">
      <c r="A13" s="81"/>
      <c r="B13" s="81"/>
      <c r="C13" s="31" t="s">
        <v>378</v>
      </c>
      <c r="D13" s="33" t="s">
        <v>808</v>
      </c>
      <c r="E13" s="32" t="s">
        <v>809</v>
      </c>
      <c r="F13" s="31" t="s">
        <v>811</v>
      </c>
      <c r="G13" s="33" t="s">
        <v>812</v>
      </c>
      <c r="H13" s="32" t="s">
        <v>813</v>
      </c>
      <c r="I13" s="31" t="s">
        <v>815</v>
      </c>
      <c r="J13" s="33" t="s">
        <v>816</v>
      </c>
      <c r="K13" s="32" t="s">
        <v>817</v>
      </c>
      <c r="L13" s="31" t="s">
        <v>819</v>
      </c>
      <c r="M13" s="33" t="s">
        <v>820</v>
      </c>
      <c r="N13" s="35" t="s">
        <v>821</v>
      </c>
      <c r="O13" s="31" t="s">
        <v>819</v>
      </c>
      <c r="P13" s="33" t="s">
        <v>820</v>
      </c>
      <c r="Q13" s="32" t="s">
        <v>387</v>
      </c>
      <c r="R13" s="33" t="s">
        <v>823</v>
      </c>
      <c r="S13" s="33" t="s">
        <v>824</v>
      </c>
      <c r="T13" s="32" t="s">
        <v>825</v>
      </c>
      <c r="U13" s="31" t="s">
        <v>827</v>
      </c>
      <c r="V13" s="33" t="s">
        <v>828</v>
      </c>
      <c r="W13" s="32" t="s">
        <v>829</v>
      </c>
      <c r="X13" s="31" t="s">
        <v>831</v>
      </c>
      <c r="Y13" s="33" t="s">
        <v>832</v>
      </c>
      <c r="Z13" s="32" t="s">
        <v>833</v>
      </c>
      <c r="AA13" s="31" t="s">
        <v>835</v>
      </c>
      <c r="AB13" s="33" t="s">
        <v>836</v>
      </c>
      <c r="AC13" s="32" t="s">
        <v>837</v>
      </c>
      <c r="AD13" s="31" t="s">
        <v>839</v>
      </c>
      <c r="AE13" s="33" t="s">
        <v>840</v>
      </c>
      <c r="AF13" s="32" t="s">
        <v>841</v>
      </c>
      <c r="AG13" s="31" t="s">
        <v>843</v>
      </c>
      <c r="AH13" s="33" t="s">
        <v>844</v>
      </c>
      <c r="AI13" s="32" t="s">
        <v>845</v>
      </c>
      <c r="AJ13" s="31" t="s">
        <v>385</v>
      </c>
      <c r="AK13" s="33" t="s">
        <v>847</v>
      </c>
      <c r="AL13" s="32" t="s">
        <v>568</v>
      </c>
      <c r="AM13" s="31" t="s">
        <v>849</v>
      </c>
      <c r="AN13" s="33" t="s">
        <v>850</v>
      </c>
      <c r="AO13" s="32" t="s">
        <v>851</v>
      </c>
      <c r="AP13" s="31" t="s">
        <v>853</v>
      </c>
      <c r="AQ13" s="33" t="s">
        <v>854</v>
      </c>
      <c r="AR13" s="32" t="s">
        <v>679</v>
      </c>
      <c r="AS13" s="31" t="s">
        <v>856</v>
      </c>
      <c r="AT13" s="33" t="s">
        <v>857</v>
      </c>
      <c r="AU13" s="32" t="s">
        <v>858</v>
      </c>
      <c r="AV13" s="31" t="s">
        <v>366</v>
      </c>
      <c r="AW13" s="33" t="s">
        <v>860</v>
      </c>
      <c r="AX13" s="32" t="s">
        <v>861</v>
      </c>
      <c r="AY13" s="31" t="s">
        <v>863</v>
      </c>
      <c r="AZ13" s="33" t="s">
        <v>864</v>
      </c>
      <c r="BA13" s="32" t="s">
        <v>865</v>
      </c>
      <c r="BB13" s="31" t="s">
        <v>366</v>
      </c>
      <c r="BC13" s="33" t="s">
        <v>867</v>
      </c>
      <c r="BD13" s="32" t="s">
        <v>861</v>
      </c>
      <c r="BE13" s="31" t="s">
        <v>397</v>
      </c>
      <c r="BF13" s="33" t="s">
        <v>869</v>
      </c>
      <c r="BG13" s="32" t="s">
        <v>870</v>
      </c>
      <c r="BH13" s="31" t="s">
        <v>872</v>
      </c>
      <c r="BI13" s="33" t="s">
        <v>873</v>
      </c>
      <c r="BJ13" s="32" t="s">
        <v>874</v>
      </c>
      <c r="BK13" s="27" t="s">
        <v>876</v>
      </c>
      <c r="BL13" s="28" t="s">
        <v>436</v>
      </c>
      <c r="BM13" s="29" t="s">
        <v>877</v>
      </c>
      <c r="BN13" s="27" t="s">
        <v>879</v>
      </c>
      <c r="BO13" s="28" t="s">
        <v>880</v>
      </c>
      <c r="BP13" s="29" t="s">
        <v>881</v>
      </c>
      <c r="BQ13" s="27" t="s">
        <v>883</v>
      </c>
      <c r="BR13" s="28" t="s">
        <v>884</v>
      </c>
      <c r="BS13" s="29" t="s">
        <v>885</v>
      </c>
      <c r="BT13" s="27" t="s">
        <v>729</v>
      </c>
      <c r="BU13" s="28" t="s">
        <v>730</v>
      </c>
      <c r="BV13" s="29" t="s">
        <v>508</v>
      </c>
      <c r="BW13" s="27" t="s">
        <v>888</v>
      </c>
      <c r="BX13" s="28" t="s">
        <v>889</v>
      </c>
      <c r="BY13" s="29" t="s">
        <v>890</v>
      </c>
      <c r="BZ13" s="27" t="s">
        <v>892</v>
      </c>
      <c r="CA13" s="28" t="s">
        <v>893</v>
      </c>
      <c r="CB13" s="29" t="s">
        <v>894</v>
      </c>
      <c r="CC13" s="27" t="s">
        <v>895</v>
      </c>
      <c r="CD13" s="28" t="s">
        <v>896</v>
      </c>
      <c r="CE13" s="29" t="s">
        <v>897</v>
      </c>
      <c r="CF13" s="27" t="s">
        <v>899</v>
      </c>
      <c r="CG13" s="28" t="s">
        <v>900</v>
      </c>
      <c r="CH13" s="29" t="s">
        <v>901</v>
      </c>
      <c r="CI13" s="27" t="s">
        <v>903</v>
      </c>
      <c r="CJ13" s="28" t="s">
        <v>904</v>
      </c>
      <c r="CK13" s="29" t="s">
        <v>905</v>
      </c>
      <c r="CL13" s="27" t="s">
        <v>385</v>
      </c>
      <c r="CM13" s="28" t="s">
        <v>589</v>
      </c>
      <c r="CN13" s="29" t="s">
        <v>387</v>
      </c>
      <c r="CO13" s="27" t="s">
        <v>907</v>
      </c>
      <c r="CP13" s="28" t="s">
        <v>908</v>
      </c>
      <c r="CQ13" s="29" t="s">
        <v>909</v>
      </c>
      <c r="CR13" s="27" t="s">
        <v>712</v>
      </c>
      <c r="CS13" s="28" t="s">
        <v>911</v>
      </c>
      <c r="CT13" s="29" t="s">
        <v>714</v>
      </c>
      <c r="CU13" s="27" t="s">
        <v>913</v>
      </c>
      <c r="CV13" s="28" t="s">
        <v>914</v>
      </c>
      <c r="CW13" s="29" t="s">
        <v>915</v>
      </c>
      <c r="CX13" s="27" t="s">
        <v>917</v>
      </c>
      <c r="CY13" s="28" t="s">
        <v>918</v>
      </c>
      <c r="CZ13" s="29" t="s">
        <v>919</v>
      </c>
      <c r="DA13" s="27" t="s">
        <v>921</v>
      </c>
      <c r="DB13" s="28" t="s">
        <v>922</v>
      </c>
      <c r="DC13" s="29" t="s">
        <v>923</v>
      </c>
      <c r="DD13" s="27" t="s">
        <v>925</v>
      </c>
      <c r="DE13" s="28" t="s">
        <v>926</v>
      </c>
      <c r="DF13" s="29" t="s">
        <v>927</v>
      </c>
      <c r="DG13" s="27" t="s">
        <v>929</v>
      </c>
      <c r="DH13" s="28" t="s">
        <v>930</v>
      </c>
      <c r="DI13" s="29" t="s">
        <v>931</v>
      </c>
      <c r="DJ13" s="27" t="s">
        <v>933</v>
      </c>
      <c r="DK13" s="28" t="s">
        <v>934</v>
      </c>
      <c r="DL13" s="29" t="s">
        <v>935</v>
      </c>
      <c r="DM13" s="27" t="s">
        <v>459</v>
      </c>
      <c r="DN13" s="28" t="s">
        <v>937</v>
      </c>
      <c r="DO13" s="29" t="s">
        <v>461</v>
      </c>
      <c r="DP13" s="27" t="s">
        <v>939</v>
      </c>
      <c r="DQ13" s="28" t="s">
        <v>940</v>
      </c>
      <c r="DR13" s="29" t="s">
        <v>941</v>
      </c>
      <c r="DS13" s="27" t="s">
        <v>943</v>
      </c>
      <c r="DT13" s="28" t="s">
        <v>944</v>
      </c>
      <c r="DU13" s="29" t="s">
        <v>945</v>
      </c>
      <c r="DV13" s="27" t="s">
        <v>631</v>
      </c>
      <c r="DW13" s="28" t="s">
        <v>947</v>
      </c>
      <c r="DX13" s="29" t="s">
        <v>633</v>
      </c>
      <c r="DY13" s="27" t="s">
        <v>949</v>
      </c>
      <c r="DZ13" s="28" t="s">
        <v>950</v>
      </c>
      <c r="EA13" s="29" t="s">
        <v>951</v>
      </c>
      <c r="EB13" s="27" t="s">
        <v>953</v>
      </c>
      <c r="EC13" s="28" t="s">
        <v>954</v>
      </c>
      <c r="ED13" s="29" t="s">
        <v>955</v>
      </c>
      <c r="EE13" s="27" t="s">
        <v>957</v>
      </c>
      <c r="EF13" s="28" t="s">
        <v>958</v>
      </c>
      <c r="EG13" s="29" t="s">
        <v>959</v>
      </c>
      <c r="EH13" s="27" t="s">
        <v>1520</v>
      </c>
      <c r="EI13" s="28" t="s">
        <v>1452</v>
      </c>
      <c r="EJ13" s="29" t="s">
        <v>1450</v>
      </c>
      <c r="EK13" s="27" t="s">
        <v>1371</v>
      </c>
      <c r="EL13" s="28" t="s">
        <v>1522</v>
      </c>
      <c r="EM13" s="29" t="s">
        <v>1373</v>
      </c>
      <c r="EN13" s="27" t="s">
        <v>1524</v>
      </c>
      <c r="EO13" s="28" t="s">
        <v>1525</v>
      </c>
      <c r="EP13" s="29" t="s">
        <v>1526</v>
      </c>
      <c r="EQ13" s="27" t="s">
        <v>1528</v>
      </c>
      <c r="ER13" s="28" t="s">
        <v>1529</v>
      </c>
      <c r="ES13" s="29" t="s">
        <v>1530</v>
      </c>
      <c r="ET13" s="27" t="s">
        <v>1532</v>
      </c>
      <c r="EU13" s="28" t="s">
        <v>1533</v>
      </c>
      <c r="EV13" s="29" t="s">
        <v>1534</v>
      </c>
      <c r="EW13" s="27" t="s">
        <v>1536</v>
      </c>
      <c r="EX13" s="28" t="s">
        <v>1537</v>
      </c>
      <c r="EY13" s="29" t="s">
        <v>1530</v>
      </c>
      <c r="EZ13" s="27" t="s">
        <v>1539</v>
      </c>
      <c r="FA13" s="28" t="s">
        <v>1540</v>
      </c>
      <c r="FB13" s="29" t="s">
        <v>429</v>
      </c>
      <c r="FC13" s="27" t="s">
        <v>1542</v>
      </c>
      <c r="FD13" s="28" t="s">
        <v>1543</v>
      </c>
      <c r="FE13" s="29" t="s">
        <v>1544</v>
      </c>
      <c r="FF13" s="27" t="s">
        <v>612</v>
      </c>
      <c r="FG13" s="28" t="s">
        <v>1546</v>
      </c>
      <c r="FH13" s="29" t="s">
        <v>614</v>
      </c>
      <c r="FI13" s="27" t="s">
        <v>397</v>
      </c>
      <c r="FJ13" s="28" t="s">
        <v>867</v>
      </c>
      <c r="FK13" s="29" t="s">
        <v>861</v>
      </c>
      <c r="FL13" s="27" t="s">
        <v>729</v>
      </c>
      <c r="FM13" s="28" t="s">
        <v>962</v>
      </c>
      <c r="FN13" s="29" t="s">
        <v>733</v>
      </c>
      <c r="FO13" s="27" t="s">
        <v>964</v>
      </c>
      <c r="FP13" s="28" t="s">
        <v>965</v>
      </c>
      <c r="FQ13" s="29" t="s">
        <v>966</v>
      </c>
      <c r="FR13" s="27" t="s">
        <v>968</v>
      </c>
      <c r="FS13" s="28" t="s">
        <v>969</v>
      </c>
      <c r="FT13" s="29" t="s">
        <v>970</v>
      </c>
      <c r="FU13" s="27" t="s">
        <v>972</v>
      </c>
      <c r="FV13" s="28" t="s">
        <v>973</v>
      </c>
      <c r="FW13" s="29" t="s">
        <v>974</v>
      </c>
      <c r="FX13" s="27" t="s">
        <v>366</v>
      </c>
      <c r="FY13" s="28" t="s">
        <v>976</v>
      </c>
      <c r="FZ13" s="29" t="s">
        <v>977</v>
      </c>
      <c r="GA13" s="27" t="s">
        <v>385</v>
      </c>
      <c r="GB13" s="28" t="s">
        <v>979</v>
      </c>
      <c r="GC13" s="29" t="s">
        <v>589</v>
      </c>
      <c r="GD13" s="27" t="s">
        <v>981</v>
      </c>
      <c r="GE13" s="28" t="s">
        <v>982</v>
      </c>
      <c r="GF13" s="29" t="s">
        <v>983</v>
      </c>
      <c r="GG13" s="27" t="s">
        <v>985</v>
      </c>
      <c r="GH13" s="28" t="s">
        <v>986</v>
      </c>
      <c r="GI13" s="29" t="s">
        <v>987</v>
      </c>
      <c r="GJ13" s="27" t="s">
        <v>612</v>
      </c>
      <c r="GK13" s="28" t="s">
        <v>806</v>
      </c>
      <c r="GL13" s="29" t="s">
        <v>727</v>
      </c>
      <c r="GM13" s="27" t="s">
        <v>1548</v>
      </c>
      <c r="GN13" s="28" t="s">
        <v>1549</v>
      </c>
      <c r="GO13" s="29" t="s">
        <v>508</v>
      </c>
      <c r="GP13" s="27" t="s">
        <v>1551</v>
      </c>
      <c r="GQ13" s="28" t="s">
        <v>1552</v>
      </c>
      <c r="GR13" s="29" t="s">
        <v>1553</v>
      </c>
      <c r="GS13" s="27" t="s">
        <v>612</v>
      </c>
      <c r="GT13" s="28" t="s">
        <v>1546</v>
      </c>
      <c r="GU13" s="29" t="s">
        <v>1555</v>
      </c>
      <c r="GV13" s="27" t="s">
        <v>1557</v>
      </c>
      <c r="GW13" s="28" t="s">
        <v>1558</v>
      </c>
      <c r="GX13" s="29" t="s">
        <v>1559</v>
      </c>
      <c r="GY13" s="27" t="s">
        <v>1561</v>
      </c>
      <c r="GZ13" s="28" t="s">
        <v>1562</v>
      </c>
      <c r="HA13" s="29" t="s">
        <v>1563</v>
      </c>
      <c r="HB13" s="27" t="s">
        <v>1565</v>
      </c>
      <c r="HC13" s="28" t="s">
        <v>1566</v>
      </c>
      <c r="HD13" s="29" t="s">
        <v>1567</v>
      </c>
      <c r="HE13" s="27" t="s">
        <v>1569</v>
      </c>
      <c r="HF13" s="28" t="s">
        <v>1570</v>
      </c>
      <c r="HG13" s="29" t="s">
        <v>1571</v>
      </c>
      <c r="HH13" s="27" t="s">
        <v>366</v>
      </c>
      <c r="HI13" s="28" t="s">
        <v>867</v>
      </c>
      <c r="HJ13" s="29" t="s">
        <v>861</v>
      </c>
      <c r="HK13" s="27" t="s">
        <v>1574</v>
      </c>
      <c r="HL13" s="28" t="s">
        <v>1575</v>
      </c>
      <c r="HM13" s="29" t="s">
        <v>1576</v>
      </c>
      <c r="HN13" s="27" t="s">
        <v>1578</v>
      </c>
      <c r="HO13" s="28" t="s">
        <v>1579</v>
      </c>
      <c r="HP13" s="29" t="s">
        <v>1580</v>
      </c>
      <c r="HQ13" s="27" t="s">
        <v>1582</v>
      </c>
      <c r="HR13" s="28" t="s">
        <v>1583</v>
      </c>
      <c r="HS13" s="29" t="s">
        <v>1584</v>
      </c>
      <c r="HT13" s="27" t="s">
        <v>612</v>
      </c>
      <c r="HU13" s="28" t="s">
        <v>726</v>
      </c>
      <c r="HV13" s="29" t="s">
        <v>614</v>
      </c>
      <c r="HW13" s="27" t="s">
        <v>1587</v>
      </c>
      <c r="HX13" s="28" t="s">
        <v>1588</v>
      </c>
      <c r="HY13" s="29" t="s">
        <v>1589</v>
      </c>
      <c r="HZ13" s="27" t="s">
        <v>1591</v>
      </c>
      <c r="IA13" s="28" t="s">
        <v>1592</v>
      </c>
      <c r="IB13" s="29" t="s">
        <v>1593</v>
      </c>
      <c r="IC13" s="27" t="s">
        <v>729</v>
      </c>
      <c r="ID13" s="28" t="s">
        <v>1595</v>
      </c>
      <c r="IE13" s="29" t="s">
        <v>1596</v>
      </c>
      <c r="IF13" s="27" t="s">
        <v>401</v>
      </c>
      <c r="IG13" s="28" t="s">
        <v>495</v>
      </c>
      <c r="IH13" s="29" t="s">
        <v>1598</v>
      </c>
      <c r="II13" s="27" t="s">
        <v>1600</v>
      </c>
      <c r="IJ13" s="28" t="s">
        <v>1601</v>
      </c>
      <c r="IK13" s="29" t="s">
        <v>1602</v>
      </c>
      <c r="IL13" s="27" t="s">
        <v>1604</v>
      </c>
      <c r="IM13" s="28" t="s">
        <v>1605</v>
      </c>
      <c r="IN13" s="29" t="s">
        <v>1495</v>
      </c>
      <c r="IO13" s="27" t="s">
        <v>1607</v>
      </c>
      <c r="IP13" s="28" t="s">
        <v>1608</v>
      </c>
      <c r="IQ13" s="29" t="s">
        <v>1609</v>
      </c>
      <c r="IR13" s="27" t="s">
        <v>1611</v>
      </c>
      <c r="IS13" s="28" t="s">
        <v>1612</v>
      </c>
      <c r="IT13" s="29" t="s">
        <v>1613</v>
      </c>
      <c r="IU13" s="27" t="s">
        <v>529</v>
      </c>
      <c r="IV13" s="28" t="s">
        <v>847</v>
      </c>
      <c r="IW13" s="29" t="s">
        <v>1615</v>
      </c>
      <c r="IX13" s="27" t="s">
        <v>1735</v>
      </c>
      <c r="IY13" s="28" t="s">
        <v>1617</v>
      </c>
      <c r="IZ13" s="29" t="s">
        <v>1618</v>
      </c>
      <c r="JA13" s="27" t="s">
        <v>1620</v>
      </c>
      <c r="JB13" s="28" t="s">
        <v>1621</v>
      </c>
      <c r="JC13" s="29" t="s">
        <v>1438</v>
      </c>
      <c r="JD13" s="27" t="s">
        <v>1623</v>
      </c>
      <c r="JE13" s="28" t="s">
        <v>1624</v>
      </c>
      <c r="JF13" s="29" t="s">
        <v>1625</v>
      </c>
      <c r="JG13" s="27" t="s">
        <v>366</v>
      </c>
      <c r="JH13" s="28" t="s">
        <v>472</v>
      </c>
      <c r="JI13" s="29" t="s">
        <v>473</v>
      </c>
      <c r="JJ13" s="27" t="s">
        <v>1628</v>
      </c>
      <c r="JK13" s="28" t="s">
        <v>1629</v>
      </c>
      <c r="JL13" s="29" t="s">
        <v>1630</v>
      </c>
      <c r="JM13" s="27" t="s">
        <v>1632</v>
      </c>
      <c r="JN13" s="28" t="s">
        <v>1633</v>
      </c>
      <c r="JO13" s="29" t="s">
        <v>714</v>
      </c>
      <c r="JP13" s="27" t="s">
        <v>1635</v>
      </c>
      <c r="JQ13" s="28" t="s">
        <v>1636</v>
      </c>
      <c r="JR13" s="29" t="s">
        <v>1637</v>
      </c>
      <c r="JS13" s="27" t="s">
        <v>1639</v>
      </c>
      <c r="JT13" s="28" t="s">
        <v>1640</v>
      </c>
      <c r="JU13" s="29" t="s">
        <v>1641</v>
      </c>
      <c r="JV13" s="27" t="s">
        <v>1643</v>
      </c>
      <c r="JW13" s="28" t="s">
        <v>1644</v>
      </c>
      <c r="JX13" s="29" t="s">
        <v>1645</v>
      </c>
      <c r="JY13" s="27" t="s">
        <v>1647</v>
      </c>
      <c r="JZ13" s="28" t="s">
        <v>1648</v>
      </c>
      <c r="KA13" s="29" t="s">
        <v>1649</v>
      </c>
      <c r="KB13" s="27" t="s">
        <v>612</v>
      </c>
      <c r="KC13" s="28" t="s">
        <v>1651</v>
      </c>
      <c r="KD13" s="29" t="s">
        <v>727</v>
      </c>
      <c r="KE13" s="27" t="s">
        <v>1653</v>
      </c>
      <c r="KF13" s="28" t="s">
        <v>1654</v>
      </c>
      <c r="KG13" s="29" t="s">
        <v>1655</v>
      </c>
      <c r="KH13" s="27" t="s">
        <v>1657</v>
      </c>
      <c r="KI13" s="28" t="s">
        <v>1658</v>
      </c>
      <c r="KJ13" s="29" t="s">
        <v>1659</v>
      </c>
      <c r="KK13" s="27" t="s">
        <v>1661</v>
      </c>
      <c r="KL13" s="28" t="s">
        <v>1662</v>
      </c>
      <c r="KM13" s="29" t="s">
        <v>1663</v>
      </c>
      <c r="KN13" s="27" t="s">
        <v>1665</v>
      </c>
      <c r="KO13" s="28" t="s">
        <v>1666</v>
      </c>
      <c r="KP13" s="29" t="s">
        <v>1667</v>
      </c>
      <c r="KQ13" s="27" t="s">
        <v>921</v>
      </c>
      <c r="KR13" s="28" t="s">
        <v>926</v>
      </c>
      <c r="KS13" s="29" t="s">
        <v>1669</v>
      </c>
      <c r="KT13" s="27" t="s">
        <v>1671</v>
      </c>
      <c r="KU13" s="28" t="s">
        <v>1672</v>
      </c>
      <c r="KV13" s="29" t="s">
        <v>1673</v>
      </c>
      <c r="KW13" s="27" t="s">
        <v>1675</v>
      </c>
      <c r="KX13" s="28" t="s">
        <v>1676</v>
      </c>
      <c r="KY13" s="29" t="s">
        <v>1677</v>
      </c>
      <c r="KZ13" s="27" t="s">
        <v>1679</v>
      </c>
      <c r="LA13" s="28" t="s">
        <v>1680</v>
      </c>
      <c r="LB13" s="29" t="s">
        <v>1681</v>
      </c>
      <c r="LC13" s="27" t="s">
        <v>1736</v>
      </c>
      <c r="LD13" s="28" t="s">
        <v>1683</v>
      </c>
      <c r="LE13" s="29" t="s">
        <v>1684</v>
      </c>
      <c r="LF13" s="27" t="s">
        <v>612</v>
      </c>
      <c r="LG13" s="28" t="s">
        <v>726</v>
      </c>
      <c r="LH13" s="29" t="s">
        <v>1686</v>
      </c>
      <c r="LI13" s="27" t="s">
        <v>1737</v>
      </c>
      <c r="LJ13" s="28" t="s">
        <v>1688</v>
      </c>
      <c r="LK13" s="29" t="s">
        <v>1689</v>
      </c>
      <c r="LL13" s="27" t="s">
        <v>1691</v>
      </c>
      <c r="LM13" s="28" t="s">
        <v>1692</v>
      </c>
      <c r="LN13" s="29" t="s">
        <v>1693</v>
      </c>
      <c r="LO13" s="27" t="s">
        <v>612</v>
      </c>
      <c r="LP13" s="28" t="s">
        <v>1686</v>
      </c>
      <c r="LQ13" s="29" t="s">
        <v>727</v>
      </c>
      <c r="LR13" s="27" t="s">
        <v>1696</v>
      </c>
      <c r="LS13" s="28" t="s">
        <v>1697</v>
      </c>
      <c r="LT13" s="29" t="s">
        <v>1698</v>
      </c>
      <c r="LU13" s="27" t="s">
        <v>1700</v>
      </c>
      <c r="LV13" s="28" t="s">
        <v>589</v>
      </c>
      <c r="LW13" s="29" t="s">
        <v>387</v>
      </c>
      <c r="LX13" s="27" t="s">
        <v>1702</v>
      </c>
      <c r="LY13" s="28" t="s">
        <v>1703</v>
      </c>
      <c r="LZ13" s="29" t="s">
        <v>1704</v>
      </c>
      <c r="MA13" s="27" t="s">
        <v>1604</v>
      </c>
      <c r="MB13" s="28" t="s">
        <v>1706</v>
      </c>
      <c r="MC13" s="29" t="s">
        <v>1707</v>
      </c>
      <c r="MD13" s="27" t="s">
        <v>1709</v>
      </c>
      <c r="ME13" s="28" t="s">
        <v>1710</v>
      </c>
      <c r="MF13" s="29" t="s">
        <v>1711</v>
      </c>
      <c r="MG13" s="27" t="s">
        <v>1480</v>
      </c>
      <c r="MH13" s="28" t="s">
        <v>1481</v>
      </c>
      <c r="MI13" s="29" t="s">
        <v>1713</v>
      </c>
      <c r="MJ13" s="27" t="s">
        <v>1715</v>
      </c>
      <c r="MK13" s="28" t="s">
        <v>1716</v>
      </c>
      <c r="ML13" s="29" t="s">
        <v>1717</v>
      </c>
      <c r="MM13" s="27" t="s">
        <v>1719</v>
      </c>
      <c r="MN13" s="28" t="s">
        <v>1720</v>
      </c>
      <c r="MO13" s="29" t="s">
        <v>1721</v>
      </c>
      <c r="MP13" s="27" t="s">
        <v>1723</v>
      </c>
      <c r="MQ13" s="28" t="s">
        <v>1724</v>
      </c>
      <c r="MR13" s="29" t="s">
        <v>1725</v>
      </c>
      <c r="MS13" s="27" t="s">
        <v>1727</v>
      </c>
      <c r="MT13" s="28" t="s">
        <v>1728</v>
      </c>
      <c r="MU13" s="29" t="s">
        <v>1729</v>
      </c>
      <c r="MV13" s="27" t="s">
        <v>1731</v>
      </c>
      <c r="MW13" s="28" t="s">
        <v>1732</v>
      </c>
      <c r="MX13" s="29" t="s">
        <v>1733</v>
      </c>
    </row>
    <row r="14" spans="1:362" ht="15.75" x14ac:dyDescent="0.25">
      <c r="A14" s="2">
        <v>1</v>
      </c>
      <c r="B14" s="1" t="s">
        <v>3219</v>
      </c>
      <c r="C14" s="5">
        <v>1</v>
      </c>
      <c r="D14" s="5"/>
      <c r="E14" s="5"/>
      <c r="F14" s="1"/>
      <c r="G14" s="1">
        <v>1</v>
      </c>
      <c r="H14" s="1"/>
      <c r="I14" s="1"/>
      <c r="J14" s="1">
        <v>1</v>
      </c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20"/>
      <c r="BQ14" s="20">
        <v>1</v>
      </c>
      <c r="BR14" s="20"/>
      <c r="BS14" s="13"/>
      <c r="BT14" s="13">
        <v>1</v>
      </c>
      <c r="BU14" s="13"/>
      <c r="BV14" s="13"/>
      <c r="BW14" s="13"/>
      <c r="BX14" s="13">
        <v>1</v>
      </c>
      <c r="BY14" s="13"/>
      <c r="BZ14" s="13"/>
      <c r="CA14" s="13">
        <v>1</v>
      </c>
      <c r="CB14" s="13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/>
      <c r="CZ14" s="4">
        <v>1</v>
      </c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20">
        <v>1</v>
      </c>
      <c r="DQ14" s="20"/>
      <c r="DR14" s="20"/>
      <c r="DS14" s="20"/>
      <c r="DT14" s="20">
        <v>1</v>
      </c>
      <c r="DU14" s="20"/>
      <c r="DV14" s="20"/>
      <c r="DW14" s="20">
        <v>1</v>
      </c>
      <c r="DX14" s="20"/>
      <c r="DY14" s="20">
        <v>1</v>
      </c>
      <c r="DZ14" s="20"/>
      <c r="EA14" s="20"/>
      <c r="EB14" s="20"/>
      <c r="EC14" s="20">
        <v>1</v>
      </c>
      <c r="ED14" s="20"/>
      <c r="EE14" s="20"/>
      <c r="EF14" s="20"/>
      <c r="EG14" s="20">
        <v>1</v>
      </c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/>
      <c r="FD14" s="4">
        <v>1</v>
      </c>
      <c r="FE14" s="4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>
        <v>1</v>
      </c>
      <c r="FS14" s="20"/>
      <c r="FT14" s="20"/>
      <c r="FU14" s="20">
        <v>1</v>
      </c>
      <c r="FV14" s="20"/>
      <c r="FW14" s="20"/>
      <c r="FX14" s="20">
        <v>1</v>
      </c>
      <c r="FY14" s="20"/>
      <c r="FZ14" s="20"/>
      <c r="GA14" s="20"/>
      <c r="GB14" s="20"/>
      <c r="GC14" s="20">
        <v>1</v>
      </c>
      <c r="GD14" s="20">
        <v>1</v>
      </c>
      <c r="GE14" s="20"/>
      <c r="GF14" s="20"/>
      <c r="GG14" s="20">
        <v>1</v>
      </c>
      <c r="GH14" s="20"/>
      <c r="GI14" s="20"/>
      <c r="GJ14" s="20"/>
      <c r="GK14" s="20">
        <v>1</v>
      </c>
      <c r="GL14" s="20"/>
      <c r="GM14" s="20"/>
      <c r="GN14" s="20">
        <v>1</v>
      </c>
      <c r="GO14" s="20"/>
      <c r="GP14" s="20">
        <v>1</v>
      </c>
      <c r="GQ14" s="20"/>
      <c r="GR14" s="20"/>
      <c r="GS14" s="20"/>
      <c r="GT14" s="20">
        <v>1</v>
      </c>
      <c r="GU14" s="20"/>
      <c r="GV14" s="20">
        <v>1</v>
      </c>
      <c r="GW14" s="20"/>
      <c r="GX14" s="20"/>
      <c r="GY14" s="20">
        <v>1</v>
      </c>
      <c r="GZ14" s="20"/>
      <c r="HA14" s="20"/>
      <c r="HB14" s="20">
        <v>1</v>
      </c>
      <c r="HC14" s="20"/>
      <c r="HD14" s="20"/>
      <c r="HE14" s="20">
        <v>1</v>
      </c>
      <c r="HF14" s="20"/>
      <c r="HG14" s="20"/>
      <c r="HH14" s="20">
        <v>1</v>
      </c>
      <c r="HI14" s="20"/>
      <c r="HJ14" s="20"/>
      <c r="HK14" s="20">
        <v>1</v>
      </c>
      <c r="HL14" s="20"/>
      <c r="HM14" s="20"/>
      <c r="HN14" s="20">
        <v>1</v>
      </c>
      <c r="HO14" s="20"/>
      <c r="HP14" s="20"/>
      <c r="HQ14" s="20">
        <v>1</v>
      </c>
      <c r="HR14" s="20"/>
      <c r="HS14" s="20"/>
      <c r="HT14" s="20"/>
      <c r="HU14" s="20">
        <v>1</v>
      </c>
      <c r="HV14" s="20"/>
      <c r="HW14" s="20">
        <v>1</v>
      </c>
      <c r="HX14" s="20"/>
      <c r="HY14" s="20"/>
      <c r="HZ14" s="20">
        <v>1</v>
      </c>
      <c r="IA14" s="20"/>
      <c r="IB14" s="20"/>
      <c r="IC14" s="20">
        <v>1</v>
      </c>
      <c r="ID14" s="20"/>
      <c r="IE14" s="20"/>
      <c r="IF14" s="20">
        <v>1</v>
      </c>
      <c r="IG14" s="20"/>
      <c r="IH14" s="20"/>
      <c r="II14" s="20">
        <v>1</v>
      </c>
      <c r="IJ14" s="20"/>
      <c r="IK14" s="20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/>
      <c r="JH14" s="4">
        <v>1</v>
      </c>
      <c r="JI14" s="4"/>
      <c r="JJ14" s="4"/>
      <c r="JK14" s="4">
        <v>1</v>
      </c>
      <c r="JL14" s="4"/>
      <c r="JM14" s="4"/>
      <c r="JN14" s="4"/>
      <c r="JO14" s="4">
        <v>1</v>
      </c>
      <c r="JP14" s="4"/>
      <c r="JQ14" s="4"/>
      <c r="JR14" s="4">
        <v>1</v>
      </c>
      <c r="JS14" s="4">
        <v>1</v>
      </c>
      <c r="JT14" s="4"/>
      <c r="JU14" s="4"/>
      <c r="JV14" s="4"/>
      <c r="JW14" s="4"/>
      <c r="JX14" s="4">
        <v>1</v>
      </c>
      <c r="JY14" s="4"/>
      <c r="JZ14" s="4"/>
      <c r="KA14" s="4">
        <v>1</v>
      </c>
      <c r="KB14" s="4"/>
      <c r="KC14" s="4">
        <v>1</v>
      </c>
      <c r="KD14" s="4"/>
      <c r="KE14" s="4">
        <v>1</v>
      </c>
      <c r="KF14" s="4"/>
      <c r="KG14" s="4"/>
      <c r="KH14" s="4">
        <v>1</v>
      </c>
      <c r="KI14" s="4"/>
      <c r="KJ14" s="4"/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/>
      <c r="LA14" s="4">
        <v>1</v>
      </c>
      <c r="LB14" s="4"/>
      <c r="LC14" s="4">
        <v>1</v>
      </c>
      <c r="LD14" s="4"/>
      <c r="LE14" s="4"/>
      <c r="LF14" s="4"/>
      <c r="LG14" s="4">
        <v>1</v>
      </c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21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21"/>
      <c r="MV14" s="4">
        <v>1</v>
      </c>
      <c r="MW14" s="4"/>
      <c r="MX14" s="4"/>
    </row>
    <row r="15" spans="1:362" ht="15.75" x14ac:dyDescent="0.25">
      <c r="A15" s="2">
        <v>2</v>
      </c>
      <c r="B15" s="1" t="s">
        <v>3228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/>
      <c r="BI15" s="1">
        <v>1</v>
      </c>
      <c r="BJ15" s="1"/>
      <c r="BK15" s="1">
        <v>1</v>
      </c>
      <c r="BL15" s="1"/>
      <c r="BM15" s="1"/>
      <c r="BN15" s="1">
        <v>1</v>
      </c>
      <c r="BO15" s="1"/>
      <c r="BP15" s="4"/>
      <c r="BQ15" s="4">
        <v>1</v>
      </c>
      <c r="BR15" s="4"/>
      <c r="BS15" s="1"/>
      <c r="BT15" s="1"/>
      <c r="BU15" s="1">
        <v>1</v>
      </c>
      <c r="BV15" s="1"/>
      <c r="BW15" s="1"/>
      <c r="BX15" s="1">
        <v>1</v>
      </c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/>
      <c r="CZ15" s="4">
        <v>1</v>
      </c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/>
      <c r="EG15" s="4">
        <v>1</v>
      </c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/>
      <c r="JR15" s="4">
        <v>1</v>
      </c>
      <c r="JS15" s="4"/>
      <c r="JT15" s="4"/>
      <c r="JU15" s="4">
        <v>1</v>
      </c>
      <c r="JV15" s="4">
        <v>1</v>
      </c>
      <c r="JW15" s="4"/>
      <c r="JX15" s="4"/>
      <c r="JY15" s="4"/>
      <c r="JZ15" s="4"/>
      <c r="KA15" s="4">
        <v>1</v>
      </c>
      <c r="KB15" s="4"/>
      <c r="KC15" s="4">
        <v>1</v>
      </c>
      <c r="KD15" s="4"/>
      <c r="KE15" s="4"/>
      <c r="KF15" s="4">
        <v>1</v>
      </c>
      <c r="KG15" s="4"/>
      <c r="KH15" s="4">
        <v>1</v>
      </c>
      <c r="KI15" s="4"/>
      <c r="KJ15" s="4"/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/>
      <c r="LA15" s="4">
        <v>1</v>
      </c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21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21"/>
      <c r="MV15" s="4">
        <v>1</v>
      </c>
      <c r="MW15" s="4"/>
      <c r="MX15" s="4"/>
    </row>
    <row r="16" spans="1:362" ht="15.75" x14ac:dyDescent="0.25">
      <c r="A16" s="2">
        <v>3</v>
      </c>
      <c r="B16" s="1" t="s">
        <v>3217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1"/>
      <c r="U16" s="1">
        <v>1</v>
      </c>
      <c r="V16" s="1"/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>
        <v>1</v>
      </c>
      <c r="BC16" s="1"/>
      <c r="BD16" s="1"/>
      <c r="BE16" s="1">
        <v>1</v>
      </c>
      <c r="BF16" s="1"/>
      <c r="BG16" s="1"/>
      <c r="BH16" s="1"/>
      <c r="BI16" s="1">
        <v>1</v>
      </c>
      <c r="BJ16" s="1"/>
      <c r="BK16" s="1"/>
      <c r="BL16" s="1"/>
      <c r="BM16" s="1">
        <v>1</v>
      </c>
      <c r="BN16" s="1"/>
      <c r="BO16" s="1"/>
      <c r="BP16" s="4">
        <v>1</v>
      </c>
      <c r="BQ16" s="4"/>
      <c r="BR16" s="4">
        <v>1</v>
      </c>
      <c r="BS16" s="1"/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/>
      <c r="HA16" s="4">
        <v>1</v>
      </c>
      <c r="HB16" s="4"/>
      <c r="HC16" s="4">
        <v>1</v>
      </c>
      <c r="HD16" s="4"/>
      <c r="HE16" s="4"/>
      <c r="HF16" s="4"/>
      <c r="HG16" s="4">
        <v>1</v>
      </c>
      <c r="HH16" s="4"/>
      <c r="HI16" s="4">
        <v>1</v>
      </c>
      <c r="HJ16" s="4"/>
      <c r="HK16" s="4"/>
      <c r="HL16" s="4"/>
      <c r="HM16" s="4">
        <v>1</v>
      </c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>
        <v>1</v>
      </c>
      <c r="IB16" s="4"/>
      <c r="IC16" s="4"/>
      <c r="ID16" s="4">
        <v>1</v>
      </c>
      <c r="IE16" s="4"/>
      <c r="IF16" s="4"/>
      <c r="IG16" s="4"/>
      <c r="IH16" s="4">
        <v>1</v>
      </c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/>
      <c r="IT16" s="4">
        <v>1</v>
      </c>
      <c r="IU16" s="4"/>
      <c r="IV16" s="4">
        <v>1</v>
      </c>
      <c r="IW16" s="4"/>
      <c r="IX16" s="4"/>
      <c r="IY16" s="4"/>
      <c r="IZ16" s="4">
        <v>1</v>
      </c>
      <c r="JA16" s="4"/>
      <c r="JB16" s="4">
        <v>1</v>
      </c>
      <c r="JC16" s="4"/>
      <c r="JD16" s="4"/>
      <c r="JE16" s="4"/>
      <c r="JF16" s="4">
        <v>1</v>
      </c>
      <c r="JG16" s="4"/>
      <c r="JH16" s="4">
        <v>1</v>
      </c>
      <c r="JI16" s="4"/>
      <c r="JJ16" s="4"/>
      <c r="JK16" s="4"/>
      <c r="JL16" s="4">
        <v>1</v>
      </c>
      <c r="JM16" s="4"/>
      <c r="JN16" s="4">
        <v>1</v>
      </c>
      <c r="JO16" s="4"/>
      <c r="JP16" s="4"/>
      <c r="JQ16" s="4"/>
      <c r="JR16" s="4">
        <v>1</v>
      </c>
      <c r="JS16" s="4"/>
      <c r="JT16" s="4"/>
      <c r="JU16" s="4">
        <v>1</v>
      </c>
      <c r="JV16" s="4"/>
      <c r="JW16" s="4">
        <v>1</v>
      </c>
      <c r="JX16" s="4"/>
      <c r="JY16" s="4"/>
      <c r="JZ16" s="4"/>
      <c r="KA16" s="4">
        <v>1</v>
      </c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/>
      <c r="KV16" s="4">
        <v>1</v>
      </c>
      <c r="KW16" s="4"/>
      <c r="KX16" s="4">
        <v>1</v>
      </c>
      <c r="KY16" s="4"/>
      <c r="KZ16" s="4"/>
      <c r="LA16" s="4">
        <v>1</v>
      </c>
      <c r="LB16" s="4"/>
      <c r="LC16" s="4"/>
      <c r="LD16" s="4"/>
      <c r="LE16" s="4">
        <v>1</v>
      </c>
      <c r="LF16" s="4"/>
      <c r="LG16" s="4"/>
      <c r="LH16" s="4">
        <v>1</v>
      </c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/>
      <c r="LS16" s="4"/>
      <c r="LT16" s="4">
        <v>1</v>
      </c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/>
      <c r="MF16" s="4">
        <v>1</v>
      </c>
      <c r="MG16" s="4"/>
      <c r="MH16" s="4"/>
      <c r="MI16" s="4">
        <v>1</v>
      </c>
      <c r="MJ16" s="4"/>
      <c r="MK16" s="4">
        <v>1</v>
      </c>
      <c r="ML16" s="21"/>
      <c r="MM16" s="4"/>
      <c r="MN16" s="4">
        <v>1</v>
      </c>
      <c r="MO16" s="4"/>
      <c r="MP16" s="4"/>
      <c r="MQ16" s="4">
        <v>1</v>
      </c>
      <c r="MR16" s="4"/>
      <c r="MS16" s="4">
        <v>1</v>
      </c>
      <c r="MT16" s="4"/>
      <c r="MU16" s="21"/>
      <c r="MV16" s="4"/>
      <c r="MW16" s="4">
        <v>1</v>
      </c>
      <c r="MX16" s="4"/>
    </row>
    <row r="17" spans="1:362" ht="15.75" x14ac:dyDescent="0.25">
      <c r="A17" s="2">
        <v>4</v>
      </c>
      <c r="B17" s="1" t="s">
        <v>3220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/>
      <c r="AE17" s="1">
        <v>1</v>
      </c>
      <c r="AF17" s="1"/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>
        <v>1</v>
      </c>
      <c r="BO17" s="1"/>
      <c r="BP17" s="4"/>
      <c r="BQ17" s="4"/>
      <c r="BR17" s="4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4"/>
      <c r="CD17" s="4"/>
      <c r="CE17" s="4">
        <v>1</v>
      </c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/>
      <c r="HG17" s="4">
        <v>1</v>
      </c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/>
      <c r="HY17" s="4">
        <v>1</v>
      </c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/>
      <c r="IT17" s="4">
        <v>1</v>
      </c>
      <c r="IU17" s="4">
        <v>1</v>
      </c>
      <c r="IV17" s="4"/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/>
      <c r="JR17" s="4">
        <v>1</v>
      </c>
      <c r="JS17" s="4"/>
      <c r="JT17" s="4">
        <v>1</v>
      </c>
      <c r="JU17" s="4"/>
      <c r="JV17" s="4"/>
      <c r="JW17" s="4"/>
      <c r="JX17" s="4">
        <v>1</v>
      </c>
      <c r="JY17" s="4"/>
      <c r="JZ17" s="4"/>
      <c r="KA17" s="4">
        <v>1</v>
      </c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>
        <v>1</v>
      </c>
      <c r="KO17" s="4"/>
      <c r="KP17" s="4"/>
      <c r="KQ17" s="4"/>
      <c r="KR17" s="4">
        <v>1</v>
      </c>
      <c r="KS17" s="4"/>
      <c r="KT17" s="4"/>
      <c r="KU17" s="4"/>
      <c r="KV17" s="4">
        <v>1</v>
      </c>
      <c r="KW17" s="4"/>
      <c r="KX17" s="4">
        <v>1</v>
      </c>
      <c r="KY17" s="4"/>
      <c r="KZ17" s="4"/>
      <c r="LA17" s="4">
        <v>1</v>
      </c>
      <c r="LB17" s="4"/>
      <c r="LC17" s="4">
        <v>1</v>
      </c>
      <c r="LD17" s="4"/>
      <c r="LE17" s="4"/>
      <c r="LF17" s="4"/>
      <c r="LG17" s="4"/>
      <c r="LH17" s="4">
        <v>1</v>
      </c>
      <c r="LI17" s="4"/>
      <c r="LJ17" s="4">
        <v>1</v>
      </c>
      <c r="LK17" s="4"/>
      <c r="LL17" s="4"/>
      <c r="LM17" s="4">
        <v>1</v>
      </c>
      <c r="LN17" s="4"/>
      <c r="LO17" s="4">
        <v>1</v>
      </c>
      <c r="LP17" s="4"/>
      <c r="LQ17" s="4"/>
      <c r="LR17" s="4"/>
      <c r="LS17" s="4"/>
      <c r="LT17" s="4">
        <v>1</v>
      </c>
      <c r="LU17" s="4"/>
      <c r="LV17" s="4">
        <v>1</v>
      </c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21"/>
      <c r="MM17" s="4">
        <v>1</v>
      </c>
      <c r="MN17" s="4"/>
      <c r="MO17" s="4"/>
      <c r="MP17" s="4"/>
      <c r="MQ17" s="4">
        <v>1</v>
      </c>
      <c r="MR17" s="4"/>
      <c r="MS17" s="4">
        <v>1</v>
      </c>
      <c r="MT17" s="4"/>
      <c r="MU17" s="21"/>
      <c r="MV17" s="4">
        <v>1</v>
      </c>
      <c r="MW17" s="4"/>
      <c r="MX17" s="4"/>
    </row>
    <row r="18" spans="1:362" x14ac:dyDescent="0.25">
      <c r="A18" s="77" t="s">
        <v>333</v>
      </c>
      <c r="B18" s="78"/>
      <c r="C18" s="3">
        <f t="shared" ref="C18:BN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0</v>
      </c>
      <c r="G18" s="3">
        <f t="shared" si="0"/>
        <v>4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2</v>
      </c>
      <c r="M18" s="3">
        <f t="shared" si="0"/>
        <v>2</v>
      </c>
      <c r="N18" s="3">
        <f t="shared" si="0"/>
        <v>0</v>
      </c>
      <c r="O18" s="3">
        <f t="shared" si="0"/>
        <v>3</v>
      </c>
      <c r="P18" s="3">
        <f t="shared" si="0"/>
        <v>1</v>
      </c>
      <c r="Q18" s="3">
        <f t="shared" si="0"/>
        <v>0</v>
      </c>
      <c r="R18" s="3">
        <f t="shared" si="0"/>
        <v>2</v>
      </c>
      <c r="S18" s="3">
        <f t="shared" si="0"/>
        <v>2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2</v>
      </c>
      <c r="Y18" s="3">
        <f t="shared" si="0"/>
        <v>2</v>
      </c>
      <c r="Z18" s="3">
        <f t="shared" si="0"/>
        <v>0</v>
      </c>
      <c r="AA18" s="3">
        <f t="shared" si="0"/>
        <v>4</v>
      </c>
      <c r="AB18" s="3">
        <f t="shared" si="0"/>
        <v>0</v>
      </c>
      <c r="AC18" s="3">
        <f t="shared" si="0"/>
        <v>0</v>
      </c>
      <c r="AD18" s="3">
        <f t="shared" si="0"/>
        <v>2</v>
      </c>
      <c r="AE18" s="3">
        <f t="shared" si="0"/>
        <v>2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si="0"/>
        <v>0</v>
      </c>
      <c r="AJ18" s="3">
        <f t="shared" si="0"/>
        <v>4</v>
      </c>
      <c r="AK18" s="3">
        <f t="shared" si="0"/>
        <v>0</v>
      </c>
      <c r="AL18" s="3">
        <f t="shared" si="0"/>
        <v>0</v>
      </c>
      <c r="AM18" s="3">
        <f t="shared" si="0"/>
        <v>3</v>
      </c>
      <c r="AN18" s="3">
        <f t="shared" si="0"/>
        <v>1</v>
      </c>
      <c r="AO18" s="3">
        <f t="shared" si="0"/>
        <v>0</v>
      </c>
      <c r="AP18" s="3">
        <f t="shared" si="0"/>
        <v>3</v>
      </c>
      <c r="AQ18" s="3">
        <f t="shared" si="0"/>
        <v>1</v>
      </c>
      <c r="AR18" s="3">
        <f t="shared" si="0"/>
        <v>0</v>
      </c>
      <c r="AS18" s="3">
        <f t="shared" si="0"/>
        <v>2</v>
      </c>
      <c r="AT18" s="3">
        <f t="shared" si="0"/>
        <v>2</v>
      </c>
      <c r="AU18" s="3">
        <f t="shared" si="0"/>
        <v>0</v>
      </c>
      <c r="AV18" s="3">
        <f t="shared" si="0"/>
        <v>3</v>
      </c>
      <c r="AW18" s="3">
        <f t="shared" si="0"/>
        <v>1</v>
      </c>
      <c r="AX18" s="3">
        <f t="shared" si="0"/>
        <v>0</v>
      </c>
      <c r="AY18" s="3">
        <f t="shared" si="0"/>
        <v>3</v>
      </c>
      <c r="AZ18" s="3">
        <f t="shared" si="0"/>
        <v>1</v>
      </c>
      <c r="BA18" s="3">
        <f t="shared" si="0"/>
        <v>0</v>
      </c>
      <c r="BB18" s="3">
        <f t="shared" si="0"/>
        <v>4</v>
      </c>
      <c r="BC18" s="3">
        <f t="shared" si="0"/>
        <v>0</v>
      </c>
      <c r="BD18" s="3">
        <f t="shared" si="0"/>
        <v>0</v>
      </c>
      <c r="BE18" s="3">
        <f t="shared" si="0"/>
        <v>4</v>
      </c>
      <c r="BF18" s="3">
        <f t="shared" si="0"/>
        <v>0</v>
      </c>
      <c r="BG18" s="3">
        <f t="shared" si="0"/>
        <v>0</v>
      </c>
      <c r="BH18" s="3">
        <f t="shared" si="0"/>
        <v>0</v>
      </c>
      <c r="BI18" s="3">
        <f t="shared" si="0"/>
        <v>4</v>
      </c>
      <c r="BJ18" s="3">
        <f t="shared" si="0"/>
        <v>0</v>
      </c>
      <c r="BK18" s="3">
        <f t="shared" si="0"/>
        <v>1</v>
      </c>
      <c r="BL18" s="3">
        <f t="shared" si="0"/>
        <v>2</v>
      </c>
      <c r="BM18" s="3">
        <f t="shared" si="0"/>
        <v>1</v>
      </c>
      <c r="BN18" s="3">
        <f t="shared" si="0"/>
        <v>2</v>
      </c>
      <c r="BO18" s="3">
        <f t="shared" ref="BO18:DZ18" si="1">SUM(BO14:BO17)</f>
        <v>1</v>
      </c>
      <c r="BP18" s="3">
        <f t="shared" si="1"/>
        <v>1</v>
      </c>
      <c r="BQ18" s="3">
        <f t="shared" si="1"/>
        <v>2</v>
      </c>
      <c r="BR18" s="3">
        <f t="shared" si="1"/>
        <v>2</v>
      </c>
      <c r="BS18" s="3">
        <f t="shared" si="1"/>
        <v>0</v>
      </c>
      <c r="BT18" s="3">
        <f t="shared" si="1"/>
        <v>1</v>
      </c>
      <c r="BU18" s="3">
        <f t="shared" si="1"/>
        <v>2</v>
      </c>
      <c r="BV18" s="3">
        <f t="shared" si="1"/>
        <v>1</v>
      </c>
      <c r="BW18" s="3">
        <f t="shared" si="1"/>
        <v>0</v>
      </c>
      <c r="BX18" s="3">
        <f t="shared" si="1"/>
        <v>3</v>
      </c>
      <c r="BY18" s="3">
        <f t="shared" si="1"/>
        <v>1</v>
      </c>
      <c r="BZ18" s="3">
        <f t="shared" si="1"/>
        <v>1</v>
      </c>
      <c r="CA18" s="3">
        <f t="shared" si="1"/>
        <v>2</v>
      </c>
      <c r="CB18" s="3">
        <f t="shared" si="1"/>
        <v>1</v>
      </c>
      <c r="CC18" s="3">
        <f t="shared" si="1"/>
        <v>2</v>
      </c>
      <c r="CD18" s="3">
        <f t="shared" si="1"/>
        <v>0</v>
      </c>
      <c r="CE18" s="3">
        <f t="shared" si="1"/>
        <v>2</v>
      </c>
      <c r="CF18" s="3">
        <f t="shared" si="1"/>
        <v>3</v>
      </c>
      <c r="CG18" s="3">
        <f t="shared" si="1"/>
        <v>0</v>
      </c>
      <c r="CH18" s="3">
        <f t="shared" si="1"/>
        <v>1</v>
      </c>
      <c r="CI18" s="3">
        <f t="shared" si="1"/>
        <v>3</v>
      </c>
      <c r="CJ18" s="3">
        <f t="shared" si="1"/>
        <v>1</v>
      </c>
      <c r="CK18" s="3">
        <f t="shared" si="1"/>
        <v>0</v>
      </c>
      <c r="CL18" s="3">
        <f t="shared" si="1"/>
        <v>0</v>
      </c>
      <c r="CM18" s="3">
        <f t="shared" si="1"/>
        <v>4</v>
      </c>
      <c r="CN18" s="3">
        <f t="shared" si="1"/>
        <v>0</v>
      </c>
      <c r="CO18" s="3">
        <f t="shared" si="1"/>
        <v>2</v>
      </c>
      <c r="CP18" s="3">
        <f t="shared" si="1"/>
        <v>0</v>
      </c>
      <c r="CQ18" s="3">
        <f t="shared" si="1"/>
        <v>2</v>
      </c>
      <c r="CR18" s="3">
        <f t="shared" si="1"/>
        <v>2</v>
      </c>
      <c r="CS18" s="3">
        <f t="shared" si="1"/>
        <v>2</v>
      </c>
      <c r="CT18" s="3">
        <f t="shared" si="1"/>
        <v>0</v>
      </c>
      <c r="CU18" s="3">
        <f t="shared" si="1"/>
        <v>1</v>
      </c>
      <c r="CV18" s="3">
        <f t="shared" si="1"/>
        <v>2</v>
      </c>
      <c r="CW18" s="3">
        <f t="shared" si="1"/>
        <v>1</v>
      </c>
      <c r="CX18" s="3">
        <f t="shared" si="1"/>
        <v>0</v>
      </c>
      <c r="CY18" s="3">
        <f t="shared" si="1"/>
        <v>0</v>
      </c>
      <c r="CZ18" s="3">
        <f t="shared" si="1"/>
        <v>4</v>
      </c>
      <c r="DA18" s="3">
        <f t="shared" si="1"/>
        <v>3</v>
      </c>
      <c r="DB18" s="3">
        <f t="shared" si="1"/>
        <v>1</v>
      </c>
      <c r="DC18" s="3">
        <f t="shared" si="1"/>
        <v>0</v>
      </c>
      <c r="DD18" s="3">
        <f t="shared" si="1"/>
        <v>2</v>
      </c>
      <c r="DE18" s="3">
        <f t="shared" si="1"/>
        <v>2</v>
      </c>
      <c r="DF18" s="3">
        <f t="shared" si="1"/>
        <v>0</v>
      </c>
      <c r="DG18" s="3">
        <f t="shared" si="1"/>
        <v>1</v>
      </c>
      <c r="DH18" s="3">
        <f t="shared" si="1"/>
        <v>3</v>
      </c>
      <c r="DI18" s="3">
        <f t="shared" si="1"/>
        <v>0</v>
      </c>
      <c r="DJ18" s="3">
        <f t="shared" si="1"/>
        <v>2</v>
      </c>
      <c r="DK18" s="3">
        <f t="shared" si="1"/>
        <v>1</v>
      </c>
      <c r="DL18" s="3">
        <f t="shared" si="1"/>
        <v>1</v>
      </c>
      <c r="DM18" s="3">
        <f t="shared" si="1"/>
        <v>0</v>
      </c>
      <c r="DN18" s="3">
        <f t="shared" si="1"/>
        <v>3</v>
      </c>
      <c r="DO18" s="3">
        <f t="shared" si="1"/>
        <v>1</v>
      </c>
      <c r="DP18" s="3">
        <f t="shared" si="1"/>
        <v>1</v>
      </c>
      <c r="DQ18" s="3">
        <f t="shared" si="1"/>
        <v>3</v>
      </c>
      <c r="DR18" s="3">
        <f t="shared" si="1"/>
        <v>0</v>
      </c>
      <c r="DS18" s="3">
        <f t="shared" si="1"/>
        <v>0</v>
      </c>
      <c r="DT18" s="3">
        <f t="shared" si="1"/>
        <v>3</v>
      </c>
      <c r="DU18" s="3">
        <f t="shared" si="1"/>
        <v>1</v>
      </c>
      <c r="DV18" s="3">
        <f t="shared" si="1"/>
        <v>0</v>
      </c>
      <c r="DW18" s="3">
        <f t="shared" si="1"/>
        <v>4</v>
      </c>
      <c r="DX18" s="3">
        <f t="shared" si="1"/>
        <v>0</v>
      </c>
      <c r="DY18" s="3">
        <f t="shared" si="1"/>
        <v>2</v>
      </c>
      <c r="DZ18" s="3">
        <f t="shared" si="1"/>
        <v>2</v>
      </c>
      <c r="EA18" s="3">
        <f t="shared" ref="EA18:GL18" si="2">SUM(EA14:EA17)</f>
        <v>0</v>
      </c>
      <c r="EB18" s="3">
        <f t="shared" si="2"/>
        <v>0</v>
      </c>
      <c r="EC18" s="3">
        <f t="shared" si="2"/>
        <v>4</v>
      </c>
      <c r="ED18" s="3">
        <f t="shared" si="2"/>
        <v>0</v>
      </c>
      <c r="EE18" s="3">
        <f t="shared" si="2"/>
        <v>0</v>
      </c>
      <c r="EF18" s="3">
        <f t="shared" si="2"/>
        <v>1</v>
      </c>
      <c r="EG18" s="3">
        <f t="shared" si="2"/>
        <v>3</v>
      </c>
      <c r="EH18" s="3">
        <f t="shared" si="2"/>
        <v>3</v>
      </c>
      <c r="EI18" s="3">
        <f t="shared" si="2"/>
        <v>1</v>
      </c>
      <c r="EJ18" s="3">
        <f t="shared" si="2"/>
        <v>0</v>
      </c>
      <c r="EK18" s="3">
        <f t="shared" si="2"/>
        <v>2</v>
      </c>
      <c r="EL18" s="3">
        <f t="shared" si="2"/>
        <v>2</v>
      </c>
      <c r="EM18" s="3">
        <f t="shared" si="2"/>
        <v>0</v>
      </c>
      <c r="EN18" s="3">
        <f t="shared" si="2"/>
        <v>3</v>
      </c>
      <c r="EO18" s="3">
        <f t="shared" si="2"/>
        <v>0</v>
      </c>
      <c r="EP18" s="3">
        <f t="shared" si="2"/>
        <v>1</v>
      </c>
      <c r="EQ18" s="3">
        <f t="shared" si="2"/>
        <v>3</v>
      </c>
      <c r="ER18" s="3">
        <f t="shared" si="2"/>
        <v>1</v>
      </c>
      <c r="ES18" s="3">
        <f t="shared" si="2"/>
        <v>0</v>
      </c>
      <c r="ET18" s="3">
        <f t="shared" si="2"/>
        <v>3</v>
      </c>
      <c r="EU18" s="3">
        <f t="shared" si="2"/>
        <v>0</v>
      </c>
      <c r="EV18" s="3">
        <f t="shared" si="2"/>
        <v>1</v>
      </c>
      <c r="EW18" s="3">
        <f t="shared" si="2"/>
        <v>3</v>
      </c>
      <c r="EX18" s="3">
        <f t="shared" si="2"/>
        <v>1</v>
      </c>
      <c r="EY18" s="3">
        <f t="shared" si="2"/>
        <v>0</v>
      </c>
      <c r="EZ18" s="3">
        <f t="shared" si="2"/>
        <v>3</v>
      </c>
      <c r="FA18" s="3">
        <f t="shared" si="2"/>
        <v>1</v>
      </c>
      <c r="FB18" s="3">
        <f t="shared" si="2"/>
        <v>0</v>
      </c>
      <c r="FC18" s="3">
        <f t="shared" si="2"/>
        <v>0</v>
      </c>
      <c r="FD18" s="3">
        <f t="shared" si="2"/>
        <v>4</v>
      </c>
      <c r="FE18" s="3">
        <f t="shared" si="2"/>
        <v>0</v>
      </c>
      <c r="FF18" s="3">
        <f t="shared" si="2"/>
        <v>2</v>
      </c>
      <c r="FG18" s="3">
        <f t="shared" si="2"/>
        <v>1</v>
      </c>
      <c r="FH18" s="3">
        <f t="shared" si="2"/>
        <v>1</v>
      </c>
      <c r="FI18" s="3">
        <f t="shared" si="2"/>
        <v>3</v>
      </c>
      <c r="FJ18" s="3">
        <f t="shared" si="2"/>
        <v>1</v>
      </c>
      <c r="FK18" s="3">
        <f t="shared" si="2"/>
        <v>0</v>
      </c>
      <c r="FL18" s="3">
        <f t="shared" si="2"/>
        <v>2</v>
      </c>
      <c r="FM18" s="3">
        <f t="shared" si="2"/>
        <v>2</v>
      </c>
      <c r="FN18" s="3">
        <f t="shared" si="2"/>
        <v>0</v>
      </c>
      <c r="FO18" s="3">
        <f t="shared" si="2"/>
        <v>3</v>
      </c>
      <c r="FP18" s="3">
        <f t="shared" si="2"/>
        <v>1</v>
      </c>
      <c r="FQ18" s="3">
        <f t="shared" si="2"/>
        <v>0</v>
      </c>
      <c r="FR18" s="3">
        <f t="shared" si="2"/>
        <v>2</v>
      </c>
      <c r="FS18" s="3">
        <f t="shared" si="2"/>
        <v>2</v>
      </c>
      <c r="FT18" s="3">
        <f t="shared" si="2"/>
        <v>0</v>
      </c>
      <c r="FU18" s="3">
        <f t="shared" si="2"/>
        <v>2</v>
      </c>
      <c r="FV18" s="3">
        <f t="shared" si="2"/>
        <v>1</v>
      </c>
      <c r="FW18" s="3">
        <f t="shared" si="2"/>
        <v>1</v>
      </c>
      <c r="FX18" s="3">
        <f t="shared" si="2"/>
        <v>2</v>
      </c>
      <c r="FY18" s="3">
        <f t="shared" si="2"/>
        <v>2</v>
      </c>
      <c r="FZ18" s="3">
        <f t="shared" si="2"/>
        <v>0</v>
      </c>
      <c r="GA18" s="3">
        <f t="shared" si="2"/>
        <v>1</v>
      </c>
      <c r="GB18" s="3">
        <f t="shared" si="2"/>
        <v>0</v>
      </c>
      <c r="GC18" s="3">
        <f t="shared" si="2"/>
        <v>3</v>
      </c>
      <c r="GD18" s="3">
        <f t="shared" si="2"/>
        <v>2</v>
      </c>
      <c r="GE18" s="3">
        <f t="shared" si="2"/>
        <v>1</v>
      </c>
      <c r="GF18" s="3">
        <f t="shared" si="2"/>
        <v>1</v>
      </c>
      <c r="GG18" s="3">
        <f t="shared" si="2"/>
        <v>3</v>
      </c>
      <c r="GH18" s="3">
        <f t="shared" si="2"/>
        <v>1</v>
      </c>
      <c r="GI18" s="3">
        <f t="shared" si="2"/>
        <v>0</v>
      </c>
      <c r="GJ18" s="3">
        <f t="shared" si="2"/>
        <v>2</v>
      </c>
      <c r="GK18" s="3">
        <f t="shared" si="2"/>
        <v>2</v>
      </c>
      <c r="GL18" s="3">
        <f t="shared" si="2"/>
        <v>0</v>
      </c>
      <c r="GM18" s="3">
        <f t="shared" ref="GM18:IX18" si="3">SUM(GM14:GM17)</f>
        <v>0</v>
      </c>
      <c r="GN18" s="3">
        <f t="shared" si="3"/>
        <v>3</v>
      </c>
      <c r="GO18" s="3">
        <f t="shared" si="3"/>
        <v>1</v>
      </c>
      <c r="GP18" s="3">
        <f t="shared" si="3"/>
        <v>1</v>
      </c>
      <c r="GQ18" s="3">
        <f t="shared" si="3"/>
        <v>3</v>
      </c>
      <c r="GR18" s="3">
        <f t="shared" si="3"/>
        <v>0</v>
      </c>
      <c r="GS18" s="3">
        <f t="shared" si="3"/>
        <v>0</v>
      </c>
      <c r="GT18" s="3">
        <f t="shared" si="3"/>
        <v>4</v>
      </c>
      <c r="GU18" s="3">
        <f t="shared" si="3"/>
        <v>0</v>
      </c>
      <c r="GV18" s="3">
        <f t="shared" si="3"/>
        <v>1</v>
      </c>
      <c r="GW18" s="3">
        <f t="shared" si="3"/>
        <v>2</v>
      </c>
      <c r="GX18" s="3">
        <f t="shared" si="3"/>
        <v>1</v>
      </c>
      <c r="GY18" s="3">
        <f t="shared" si="3"/>
        <v>1</v>
      </c>
      <c r="GZ18" s="3">
        <f t="shared" si="3"/>
        <v>1</v>
      </c>
      <c r="HA18" s="3">
        <f t="shared" si="3"/>
        <v>2</v>
      </c>
      <c r="HB18" s="3">
        <f t="shared" si="3"/>
        <v>1</v>
      </c>
      <c r="HC18" s="3">
        <f t="shared" si="3"/>
        <v>2</v>
      </c>
      <c r="HD18" s="3">
        <f t="shared" si="3"/>
        <v>1</v>
      </c>
      <c r="HE18" s="3">
        <f t="shared" si="3"/>
        <v>1</v>
      </c>
      <c r="HF18" s="3">
        <f t="shared" si="3"/>
        <v>1</v>
      </c>
      <c r="HG18" s="3">
        <f t="shared" si="3"/>
        <v>2</v>
      </c>
      <c r="HH18" s="3">
        <f t="shared" si="3"/>
        <v>3</v>
      </c>
      <c r="HI18" s="3">
        <f t="shared" si="3"/>
        <v>1</v>
      </c>
      <c r="HJ18" s="3">
        <f t="shared" si="3"/>
        <v>0</v>
      </c>
      <c r="HK18" s="3">
        <f t="shared" si="3"/>
        <v>3</v>
      </c>
      <c r="HL18" s="3">
        <f t="shared" si="3"/>
        <v>0</v>
      </c>
      <c r="HM18" s="3">
        <f t="shared" si="3"/>
        <v>1</v>
      </c>
      <c r="HN18" s="3">
        <f t="shared" si="3"/>
        <v>3</v>
      </c>
      <c r="HO18" s="3">
        <f t="shared" si="3"/>
        <v>0</v>
      </c>
      <c r="HP18" s="3">
        <f t="shared" si="3"/>
        <v>1</v>
      </c>
      <c r="HQ18" s="3">
        <f t="shared" si="3"/>
        <v>2</v>
      </c>
      <c r="HR18" s="3">
        <f t="shared" si="3"/>
        <v>2</v>
      </c>
      <c r="HS18" s="3">
        <f t="shared" si="3"/>
        <v>0</v>
      </c>
      <c r="HT18" s="3">
        <f t="shared" si="3"/>
        <v>0</v>
      </c>
      <c r="HU18" s="3">
        <f t="shared" si="3"/>
        <v>3</v>
      </c>
      <c r="HV18" s="3">
        <f t="shared" si="3"/>
        <v>1</v>
      </c>
      <c r="HW18" s="3">
        <f t="shared" si="3"/>
        <v>2</v>
      </c>
      <c r="HX18" s="3">
        <f t="shared" si="3"/>
        <v>0</v>
      </c>
      <c r="HY18" s="3">
        <f t="shared" si="3"/>
        <v>2</v>
      </c>
      <c r="HZ18" s="3">
        <f t="shared" si="3"/>
        <v>1</v>
      </c>
      <c r="IA18" s="3">
        <f t="shared" si="3"/>
        <v>3</v>
      </c>
      <c r="IB18" s="3">
        <f t="shared" si="3"/>
        <v>0</v>
      </c>
      <c r="IC18" s="3">
        <f t="shared" si="3"/>
        <v>3</v>
      </c>
      <c r="ID18" s="3">
        <f t="shared" si="3"/>
        <v>1</v>
      </c>
      <c r="IE18" s="3">
        <f t="shared" si="3"/>
        <v>0</v>
      </c>
      <c r="IF18" s="3">
        <f t="shared" si="3"/>
        <v>3</v>
      </c>
      <c r="IG18" s="3">
        <f t="shared" si="3"/>
        <v>0</v>
      </c>
      <c r="IH18" s="3">
        <f t="shared" si="3"/>
        <v>1</v>
      </c>
      <c r="II18" s="3">
        <f t="shared" si="3"/>
        <v>3</v>
      </c>
      <c r="IJ18" s="3">
        <f t="shared" si="3"/>
        <v>1</v>
      </c>
      <c r="IK18" s="3">
        <f t="shared" si="3"/>
        <v>0</v>
      </c>
      <c r="IL18" s="3">
        <f t="shared" si="3"/>
        <v>3</v>
      </c>
      <c r="IM18" s="3">
        <f t="shared" si="3"/>
        <v>1</v>
      </c>
      <c r="IN18" s="3">
        <f t="shared" si="3"/>
        <v>0</v>
      </c>
      <c r="IO18" s="3">
        <f t="shared" si="3"/>
        <v>3</v>
      </c>
      <c r="IP18" s="3">
        <f t="shared" si="3"/>
        <v>1</v>
      </c>
      <c r="IQ18" s="3">
        <f t="shared" si="3"/>
        <v>0</v>
      </c>
      <c r="IR18" s="3">
        <f t="shared" si="3"/>
        <v>2</v>
      </c>
      <c r="IS18" s="3">
        <f t="shared" si="3"/>
        <v>0</v>
      </c>
      <c r="IT18" s="3">
        <f t="shared" si="3"/>
        <v>2</v>
      </c>
      <c r="IU18" s="3">
        <f t="shared" si="3"/>
        <v>3</v>
      </c>
      <c r="IV18" s="3">
        <f t="shared" si="3"/>
        <v>1</v>
      </c>
      <c r="IW18" s="3">
        <f t="shared" si="3"/>
        <v>0</v>
      </c>
      <c r="IX18" s="3">
        <f t="shared" si="3"/>
        <v>2</v>
      </c>
      <c r="IY18" s="3">
        <f t="shared" ref="IY18:LJ18" si="4">SUM(IY14:IY17)</f>
        <v>1</v>
      </c>
      <c r="IZ18" s="3">
        <f t="shared" si="4"/>
        <v>1</v>
      </c>
      <c r="JA18" s="3">
        <f t="shared" si="4"/>
        <v>2</v>
      </c>
      <c r="JB18" s="3">
        <f t="shared" si="4"/>
        <v>2</v>
      </c>
      <c r="JC18" s="3">
        <f t="shared" si="4"/>
        <v>0</v>
      </c>
      <c r="JD18" s="3">
        <f t="shared" si="4"/>
        <v>1</v>
      </c>
      <c r="JE18" s="3">
        <f t="shared" si="4"/>
        <v>2</v>
      </c>
      <c r="JF18" s="3">
        <f t="shared" si="4"/>
        <v>1</v>
      </c>
      <c r="JG18" s="3">
        <f t="shared" si="4"/>
        <v>0</v>
      </c>
      <c r="JH18" s="3">
        <f t="shared" si="4"/>
        <v>4</v>
      </c>
      <c r="JI18" s="3">
        <f t="shared" si="4"/>
        <v>0</v>
      </c>
      <c r="JJ18" s="3">
        <f t="shared" si="4"/>
        <v>1</v>
      </c>
      <c r="JK18" s="3">
        <f t="shared" si="4"/>
        <v>2</v>
      </c>
      <c r="JL18" s="3">
        <f t="shared" si="4"/>
        <v>1</v>
      </c>
      <c r="JM18" s="3">
        <f t="shared" si="4"/>
        <v>1</v>
      </c>
      <c r="JN18" s="3">
        <f t="shared" si="4"/>
        <v>2</v>
      </c>
      <c r="JO18" s="3">
        <f t="shared" si="4"/>
        <v>1</v>
      </c>
      <c r="JP18" s="3">
        <f t="shared" si="4"/>
        <v>0</v>
      </c>
      <c r="JQ18" s="3">
        <f t="shared" si="4"/>
        <v>0</v>
      </c>
      <c r="JR18" s="3">
        <f t="shared" si="4"/>
        <v>4</v>
      </c>
      <c r="JS18" s="3">
        <f t="shared" si="4"/>
        <v>1</v>
      </c>
      <c r="JT18" s="3">
        <f t="shared" si="4"/>
        <v>1</v>
      </c>
      <c r="JU18" s="3">
        <f t="shared" si="4"/>
        <v>2</v>
      </c>
      <c r="JV18" s="3">
        <f t="shared" si="4"/>
        <v>1</v>
      </c>
      <c r="JW18" s="3">
        <f t="shared" si="4"/>
        <v>1</v>
      </c>
      <c r="JX18" s="3">
        <f t="shared" si="4"/>
        <v>2</v>
      </c>
      <c r="JY18" s="3">
        <f t="shared" si="4"/>
        <v>0</v>
      </c>
      <c r="JZ18" s="3">
        <f t="shared" si="4"/>
        <v>0</v>
      </c>
      <c r="KA18" s="3">
        <f t="shared" si="4"/>
        <v>4</v>
      </c>
      <c r="KB18" s="3">
        <f t="shared" si="4"/>
        <v>0</v>
      </c>
      <c r="KC18" s="3">
        <f t="shared" si="4"/>
        <v>4</v>
      </c>
      <c r="KD18" s="3">
        <f t="shared" si="4"/>
        <v>0</v>
      </c>
      <c r="KE18" s="3">
        <f t="shared" si="4"/>
        <v>1</v>
      </c>
      <c r="KF18" s="3">
        <f t="shared" si="4"/>
        <v>3</v>
      </c>
      <c r="KG18" s="3">
        <f t="shared" si="4"/>
        <v>0</v>
      </c>
      <c r="KH18" s="3">
        <f t="shared" si="4"/>
        <v>2</v>
      </c>
      <c r="KI18" s="3">
        <f t="shared" si="4"/>
        <v>2</v>
      </c>
      <c r="KJ18" s="3">
        <f t="shared" si="4"/>
        <v>0</v>
      </c>
      <c r="KK18" s="3">
        <f t="shared" si="4"/>
        <v>0</v>
      </c>
      <c r="KL18" s="3">
        <f t="shared" si="4"/>
        <v>4</v>
      </c>
      <c r="KM18" s="3">
        <f t="shared" si="4"/>
        <v>0</v>
      </c>
      <c r="KN18" s="3">
        <f t="shared" si="4"/>
        <v>3</v>
      </c>
      <c r="KO18" s="3">
        <f t="shared" si="4"/>
        <v>1</v>
      </c>
      <c r="KP18" s="3">
        <f t="shared" si="4"/>
        <v>0</v>
      </c>
      <c r="KQ18" s="3">
        <f t="shared" si="4"/>
        <v>2</v>
      </c>
      <c r="KR18" s="3">
        <f t="shared" si="4"/>
        <v>2</v>
      </c>
      <c r="KS18" s="3">
        <f t="shared" si="4"/>
        <v>0</v>
      </c>
      <c r="KT18" s="3">
        <f t="shared" si="4"/>
        <v>2</v>
      </c>
      <c r="KU18" s="3">
        <f t="shared" si="4"/>
        <v>0</v>
      </c>
      <c r="KV18" s="3">
        <f t="shared" si="4"/>
        <v>2</v>
      </c>
      <c r="KW18" s="3">
        <f t="shared" si="4"/>
        <v>2</v>
      </c>
      <c r="KX18" s="3">
        <f t="shared" si="4"/>
        <v>2</v>
      </c>
      <c r="KY18" s="3">
        <f t="shared" si="4"/>
        <v>0</v>
      </c>
      <c r="KZ18" s="3">
        <f t="shared" si="4"/>
        <v>0</v>
      </c>
      <c r="LA18" s="3">
        <f t="shared" si="4"/>
        <v>4</v>
      </c>
      <c r="LB18" s="3">
        <f t="shared" si="4"/>
        <v>0</v>
      </c>
      <c r="LC18" s="3">
        <f t="shared" si="4"/>
        <v>3</v>
      </c>
      <c r="LD18" s="3">
        <f t="shared" si="4"/>
        <v>0</v>
      </c>
      <c r="LE18" s="3">
        <f t="shared" si="4"/>
        <v>1</v>
      </c>
      <c r="LF18" s="3">
        <f t="shared" si="4"/>
        <v>0</v>
      </c>
      <c r="LG18" s="3">
        <f t="shared" si="4"/>
        <v>2</v>
      </c>
      <c r="LH18" s="3">
        <f t="shared" si="4"/>
        <v>2</v>
      </c>
      <c r="LI18" s="3">
        <f t="shared" si="4"/>
        <v>2</v>
      </c>
      <c r="LJ18" s="3">
        <f t="shared" si="4"/>
        <v>2</v>
      </c>
      <c r="LK18" s="3">
        <f t="shared" ref="LK18:MX18" si="5">SUM(LK14:LK17)</f>
        <v>0</v>
      </c>
      <c r="LL18" s="3">
        <f t="shared" si="5"/>
        <v>2</v>
      </c>
      <c r="LM18" s="3">
        <f t="shared" si="5"/>
        <v>2</v>
      </c>
      <c r="LN18" s="3">
        <f t="shared" si="5"/>
        <v>0</v>
      </c>
      <c r="LO18" s="3">
        <f t="shared" si="5"/>
        <v>4</v>
      </c>
      <c r="LP18" s="3">
        <f t="shared" si="5"/>
        <v>0</v>
      </c>
      <c r="LQ18" s="3">
        <f t="shared" si="5"/>
        <v>0</v>
      </c>
      <c r="LR18" s="3">
        <f t="shared" si="5"/>
        <v>2</v>
      </c>
      <c r="LS18" s="3">
        <f t="shared" si="5"/>
        <v>0</v>
      </c>
      <c r="LT18" s="3">
        <f t="shared" si="5"/>
        <v>2</v>
      </c>
      <c r="LU18" s="3">
        <f t="shared" si="5"/>
        <v>1</v>
      </c>
      <c r="LV18" s="3">
        <f t="shared" si="5"/>
        <v>3</v>
      </c>
      <c r="LW18" s="3">
        <f t="shared" si="5"/>
        <v>0</v>
      </c>
      <c r="LX18" s="3">
        <f t="shared" si="5"/>
        <v>1</v>
      </c>
      <c r="LY18" s="3">
        <f t="shared" si="5"/>
        <v>3</v>
      </c>
      <c r="LZ18" s="3">
        <f t="shared" si="5"/>
        <v>0</v>
      </c>
      <c r="MA18" s="3">
        <f t="shared" si="5"/>
        <v>3</v>
      </c>
      <c r="MB18" s="3">
        <f t="shared" si="5"/>
        <v>1</v>
      </c>
      <c r="MC18" s="3">
        <f t="shared" si="5"/>
        <v>0</v>
      </c>
      <c r="MD18" s="3">
        <f t="shared" si="5"/>
        <v>3</v>
      </c>
      <c r="ME18" s="3">
        <f t="shared" si="5"/>
        <v>0</v>
      </c>
      <c r="MF18" s="3">
        <f t="shared" si="5"/>
        <v>1</v>
      </c>
      <c r="MG18" s="3">
        <f t="shared" si="5"/>
        <v>1</v>
      </c>
      <c r="MH18" s="3">
        <f t="shared" si="5"/>
        <v>2</v>
      </c>
      <c r="MI18" s="3">
        <f t="shared" si="5"/>
        <v>1</v>
      </c>
      <c r="MJ18" s="3">
        <f t="shared" si="5"/>
        <v>3</v>
      </c>
      <c r="MK18" s="3">
        <f t="shared" si="5"/>
        <v>1</v>
      </c>
      <c r="ML18" s="3">
        <f t="shared" si="5"/>
        <v>0</v>
      </c>
      <c r="MM18" s="3">
        <f t="shared" si="5"/>
        <v>3</v>
      </c>
      <c r="MN18" s="3">
        <f t="shared" si="5"/>
        <v>1</v>
      </c>
      <c r="MO18" s="3">
        <f t="shared" si="5"/>
        <v>0</v>
      </c>
      <c r="MP18" s="3">
        <f t="shared" si="5"/>
        <v>2</v>
      </c>
      <c r="MQ18" s="3">
        <f t="shared" si="5"/>
        <v>2</v>
      </c>
      <c r="MR18" s="3">
        <f t="shared" si="5"/>
        <v>0</v>
      </c>
      <c r="MS18" s="3">
        <f t="shared" si="5"/>
        <v>4</v>
      </c>
      <c r="MT18" s="3">
        <f t="shared" si="5"/>
        <v>0</v>
      </c>
      <c r="MU18" s="3">
        <f t="shared" si="5"/>
        <v>0</v>
      </c>
      <c r="MV18" s="3">
        <f t="shared" si="5"/>
        <v>3</v>
      </c>
      <c r="MW18" s="3">
        <f t="shared" si="5"/>
        <v>1</v>
      </c>
      <c r="MX18" s="3">
        <f t="shared" si="5"/>
        <v>0</v>
      </c>
    </row>
    <row r="19" spans="1:362" ht="39" customHeight="1" x14ac:dyDescent="0.25">
      <c r="A19" s="79" t="s">
        <v>3201</v>
      </c>
      <c r="B19" s="80"/>
      <c r="C19" s="10">
        <f>C18/4%</f>
        <v>75</v>
      </c>
      <c r="D19" s="10">
        <f t="shared" ref="D19:BO19" si="6">D18/4%</f>
        <v>25</v>
      </c>
      <c r="E19" s="10">
        <f t="shared" si="6"/>
        <v>0</v>
      </c>
      <c r="F19" s="10">
        <f t="shared" si="6"/>
        <v>0</v>
      </c>
      <c r="G19" s="10">
        <f t="shared" si="6"/>
        <v>100</v>
      </c>
      <c r="H19" s="10">
        <f t="shared" si="6"/>
        <v>0</v>
      </c>
      <c r="I19" s="10">
        <f t="shared" si="6"/>
        <v>25</v>
      </c>
      <c r="J19" s="10">
        <f t="shared" si="6"/>
        <v>75</v>
      </c>
      <c r="K19" s="10">
        <f t="shared" si="6"/>
        <v>0</v>
      </c>
      <c r="L19" s="10">
        <f t="shared" si="6"/>
        <v>50</v>
      </c>
      <c r="M19" s="10">
        <f t="shared" si="6"/>
        <v>50</v>
      </c>
      <c r="N19" s="10">
        <f t="shared" si="6"/>
        <v>0</v>
      </c>
      <c r="O19" s="10">
        <f t="shared" si="6"/>
        <v>75</v>
      </c>
      <c r="P19" s="10">
        <f t="shared" si="6"/>
        <v>25</v>
      </c>
      <c r="Q19" s="10">
        <f t="shared" si="6"/>
        <v>0</v>
      </c>
      <c r="R19" s="10">
        <f t="shared" si="6"/>
        <v>50</v>
      </c>
      <c r="S19" s="10">
        <f t="shared" si="6"/>
        <v>50</v>
      </c>
      <c r="T19" s="10">
        <f t="shared" si="6"/>
        <v>0</v>
      </c>
      <c r="U19" s="10">
        <f t="shared" si="6"/>
        <v>75</v>
      </c>
      <c r="V19" s="10">
        <f t="shared" si="6"/>
        <v>25</v>
      </c>
      <c r="W19" s="10">
        <f t="shared" si="6"/>
        <v>0</v>
      </c>
      <c r="X19" s="10">
        <f t="shared" si="6"/>
        <v>50</v>
      </c>
      <c r="Y19" s="10">
        <f t="shared" si="6"/>
        <v>50</v>
      </c>
      <c r="Z19" s="10">
        <f t="shared" si="6"/>
        <v>0</v>
      </c>
      <c r="AA19" s="10">
        <f t="shared" si="6"/>
        <v>100</v>
      </c>
      <c r="AB19" s="10">
        <f t="shared" si="6"/>
        <v>0</v>
      </c>
      <c r="AC19" s="10">
        <f t="shared" si="6"/>
        <v>0</v>
      </c>
      <c r="AD19" s="10">
        <f t="shared" si="6"/>
        <v>50</v>
      </c>
      <c r="AE19" s="10">
        <f t="shared" si="6"/>
        <v>50</v>
      </c>
      <c r="AF19" s="10">
        <f t="shared" si="6"/>
        <v>0</v>
      </c>
      <c r="AG19" s="10">
        <f t="shared" si="6"/>
        <v>50</v>
      </c>
      <c r="AH19" s="10">
        <f t="shared" si="6"/>
        <v>50</v>
      </c>
      <c r="AI19" s="10">
        <f t="shared" si="6"/>
        <v>0</v>
      </c>
      <c r="AJ19" s="10">
        <f t="shared" si="6"/>
        <v>100</v>
      </c>
      <c r="AK19" s="10">
        <f t="shared" si="6"/>
        <v>0</v>
      </c>
      <c r="AL19" s="10">
        <f t="shared" si="6"/>
        <v>0</v>
      </c>
      <c r="AM19" s="10">
        <f t="shared" si="6"/>
        <v>75</v>
      </c>
      <c r="AN19" s="10">
        <f t="shared" si="6"/>
        <v>25</v>
      </c>
      <c r="AO19" s="10">
        <f t="shared" si="6"/>
        <v>0</v>
      </c>
      <c r="AP19" s="10">
        <f t="shared" si="6"/>
        <v>75</v>
      </c>
      <c r="AQ19" s="10">
        <f t="shared" si="6"/>
        <v>25</v>
      </c>
      <c r="AR19" s="10">
        <f t="shared" si="6"/>
        <v>0</v>
      </c>
      <c r="AS19" s="10">
        <f t="shared" si="6"/>
        <v>50</v>
      </c>
      <c r="AT19" s="10">
        <f t="shared" si="6"/>
        <v>50</v>
      </c>
      <c r="AU19" s="10">
        <f t="shared" si="6"/>
        <v>0</v>
      </c>
      <c r="AV19" s="10">
        <f t="shared" si="6"/>
        <v>75</v>
      </c>
      <c r="AW19" s="10">
        <f t="shared" si="6"/>
        <v>25</v>
      </c>
      <c r="AX19" s="10">
        <f t="shared" si="6"/>
        <v>0</v>
      </c>
      <c r="AY19" s="10">
        <f t="shared" si="6"/>
        <v>75</v>
      </c>
      <c r="AZ19" s="10">
        <f t="shared" si="6"/>
        <v>25</v>
      </c>
      <c r="BA19" s="10">
        <f t="shared" si="6"/>
        <v>0</v>
      </c>
      <c r="BB19" s="10">
        <f t="shared" si="6"/>
        <v>100</v>
      </c>
      <c r="BC19" s="10">
        <f t="shared" si="6"/>
        <v>0</v>
      </c>
      <c r="BD19" s="10">
        <f t="shared" si="6"/>
        <v>0</v>
      </c>
      <c r="BE19" s="10">
        <f t="shared" si="6"/>
        <v>100</v>
      </c>
      <c r="BF19" s="10">
        <f t="shared" si="6"/>
        <v>0</v>
      </c>
      <c r="BG19" s="10">
        <f t="shared" si="6"/>
        <v>0</v>
      </c>
      <c r="BH19" s="10">
        <f t="shared" si="6"/>
        <v>0</v>
      </c>
      <c r="BI19" s="10">
        <f t="shared" si="6"/>
        <v>100</v>
      </c>
      <c r="BJ19" s="10">
        <f t="shared" si="6"/>
        <v>0</v>
      </c>
      <c r="BK19" s="10">
        <f t="shared" si="6"/>
        <v>25</v>
      </c>
      <c r="BL19" s="10">
        <f t="shared" si="6"/>
        <v>50</v>
      </c>
      <c r="BM19" s="10">
        <f t="shared" si="6"/>
        <v>25</v>
      </c>
      <c r="BN19" s="10">
        <f t="shared" si="6"/>
        <v>50</v>
      </c>
      <c r="BO19" s="10">
        <f t="shared" si="6"/>
        <v>25</v>
      </c>
      <c r="BP19" s="10">
        <f t="shared" ref="BP19:EA19" si="7">BP18/4%</f>
        <v>25</v>
      </c>
      <c r="BQ19" s="10">
        <f t="shared" si="7"/>
        <v>50</v>
      </c>
      <c r="BR19" s="10">
        <f t="shared" si="7"/>
        <v>50</v>
      </c>
      <c r="BS19" s="10">
        <f t="shared" si="7"/>
        <v>0</v>
      </c>
      <c r="BT19" s="10">
        <f t="shared" si="7"/>
        <v>25</v>
      </c>
      <c r="BU19" s="10">
        <f t="shared" si="7"/>
        <v>50</v>
      </c>
      <c r="BV19" s="10">
        <f t="shared" si="7"/>
        <v>25</v>
      </c>
      <c r="BW19" s="10">
        <f t="shared" si="7"/>
        <v>0</v>
      </c>
      <c r="BX19" s="10">
        <f t="shared" si="7"/>
        <v>75</v>
      </c>
      <c r="BY19" s="10">
        <f t="shared" si="7"/>
        <v>25</v>
      </c>
      <c r="BZ19" s="10">
        <f t="shared" si="7"/>
        <v>25</v>
      </c>
      <c r="CA19" s="10">
        <f t="shared" si="7"/>
        <v>50</v>
      </c>
      <c r="CB19" s="10">
        <f t="shared" si="7"/>
        <v>25</v>
      </c>
      <c r="CC19" s="10">
        <f t="shared" si="7"/>
        <v>50</v>
      </c>
      <c r="CD19" s="10">
        <f t="shared" si="7"/>
        <v>0</v>
      </c>
      <c r="CE19" s="10">
        <f t="shared" si="7"/>
        <v>50</v>
      </c>
      <c r="CF19" s="10">
        <f t="shared" si="7"/>
        <v>75</v>
      </c>
      <c r="CG19" s="10">
        <f t="shared" si="7"/>
        <v>0</v>
      </c>
      <c r="CH19" s="10">
        <f t="shared" si="7"/>
        <v>25</v>
      </c>
      <c r="CI19" s="10">
        <f t="shared" si="7"/>
        <v>75</v>
      </c>
      <c r="CJ19" s="10">
        <f t="shared" si="7"/>
        <v>25</v>
      </c>
      <c r="CK19" s="10">
        <f t="shared" si="7"/>
        <v>0</v>
      </c>
      <c r="CL19" s="10">
        <f t="shared" si="7"/>
        <v>0</v>
      </c>
      <c r="CM19" s="10">
        <f t="shared" si="7"/>
        <v>100</v>
      </c>
      <c r="CN19" s="10">
        <f t="shared" si="7"/>
        <v>0</v>
      </c>
      <c r="CO19" s="10">
        <f t="shared" si="7"/>
        <v>50</v>
      </c>
      <c r="CP19" s="10">
        <f t="shared" si="7"/>
        <v>0</v>
      </c>
      <c r="CQ19" s="10">
        <f t="shared" si="7"/>
        <v>50</v>
      </c>
      <c r="CR19" s="10">
        <f t="shared" si="7"/>
        <v>50</v>
      </c>
      <c r="CS19" s="10">
        <f t="shared" si="7"/>
        <v>50</v>
      </c>
      <c r="CT19" s="10">
        <f t="shared" si="7"/>
        <v>0</v>
      </c>
      <c r="CU19" s="10">
        <f t="shared" si="7"/>
        <v>25</v>
      </c>
      <c r="CV19" s="10">
        <f t="shared" si="7"/>
        <v>50</v>
      </c>
      <c r="CW19" s="10">
        <f t="shared" si="7"/>
        <v>25</v>
      </c>
      <c r="CX19" s="10">
        <f t="shared" si="7"/>
        <v>0</v>
      </c>
      <c r="CY19" s="10">
        <f t="shared" si="7"/>
        <v>0</v>
      </c>
      <c r="CZ19" s="10">
        <f t="shared" si="7"/>
        <v>100</v>
      </c>
      <c r="DA19" s="10">
        <f t="shared" si="7"/>
        <v>75</v>
      </c>
      <c r="DB19" s="10">
        <f t="shared" si="7"/>
        <v>25</v>
      </c>
      <c r="DC19" s="10">
        <f t="shared" si="7"/>
        <v>0</v>
      </c>
      <c r="DD19" s="10">
        <f t="shared" si="7"/>
        <v>50</v>
      </c>
      <c r="DE19" s="10">
        <f t="shared" si="7"/>
        <v>50</v>
      </c>
      <c r="DF19" s="10">
        <f t="shared" si="7"/>
        <v>0</v>
      </c>
      <c r="DG19" s="10">
        <f t="shared" si="7"/>
        <v>25</v>
      </c>
      <c r="DH19" s="10">
        <f t="shared" si="7"/>
        <v>75</v>
      </c>
      <c r="DI19" s="10">
        <f t="shared" si="7"/>
        <v>0</v>
      </c>
      <c r="DJ19" s="10">
        <f t="shared" si="7"/>
        <v>50</v>
      </c>
      <c r="DK19" s="10">
        <f t="shared" si="7"/>
        <v>25</v>
      </c>
      <c r="DL19" s="10">
        <f t="shared" si="7"/>
        <v>25</v>
      </c>
      <c r="DM19" s="10">
        <f t="shared" si="7"/>
        <v>0</v>
      </c>
      <c r="DN19" s="10">
        <f t="shared" si="7"/>
        <v>75</v>
      </c>
      <c r="DO19" s="10">
        <f t="shared" si="7"/>
        <v>25</v>
      </c>
      <c r="DP19" s="10">
        <f t="shared" si="7"/>
        <v>25</v>
      </c>
      <c r="DQ19" s="10">
        <f t="shared" si="7"/>
        <v>75</v>
      </c>
      <c r="DR19" s="10">
        <f t="shared" si="7"/>
        <v>0</v>
      </c>
      <c r="DS19" s="10">
        <f t="shared" si="7"/>
        <v>0</v>
      </c>
      <c r="DT19" s="10">
        <f t="shared" si="7"/>
        <v>75</v>
      </c>
      <c r="DU19" s="10">
        <f t="shared" si="7"/>
        <v>25</v>
      </c>
      <c r="DV19" s="10">
        <f t="shared" si="7"/>
        <v>0</v>
      </c>
      <c r="DW19" s="10">
        <f t="shared" si="7"/>
        <v>100</v>
      </c>
      <c r="DX19" s="10">
        <f t="shared" si="7"/>
        <v>0</v>
      </c>
      <c r="DY19" s="10">
        <f t="shared" si="7"/>
        <v>50</v>
      </c>
      <c r="DZ19" s="10">
        <f t="shared" si="7"/>
        <v>50</v>
      </c>
      <c r="EA19" s="10">
        <f t="shared" si="7"/>
        <v>0</v>
      </c>
      <c r="EB19" s="10">
        <f t="shared" ref="EB19:GM19" si="8">EB18/4%</f>
        <v>0</v>
      </c>
      <c r="EC19" s="10">
        <f t="shared" si="8"/>
        <v>100</v>
      </c>
      <c r="ED19" s="10">
        <f t="shared" si="8"/>
        <v>0</v>
      </c>
      <c r="EE19" s="10">
        <f t="shared" si="8"/>
        <v>0</v>
      </c>
      <c r="EF19" s="10">
        <f t="shared" si="8"/>
        <v>25</v>
      </c>
      <c r="EG19" s="10">
        <f t="shared" si="8"/>
        <v>75</v>
      </c>
      <c r="EH19" s="10">
        <f t="shared" si="8"/>
        <v>75</v>
      </c>
      <c r="EI19" s="10">
        <f t="shared" si="8"/>
        <v>25</v>
      </c>
      <c r="EJ19" s="10">
        <f t="shared" si="8"/>
        <v>0</v>
      </c>
      <c r="EK19" s="10">
        <f t="shared" si="8"/>
        <v>50</v>
      </c>
      <c r="EL19" s="10">
        <f t="shared" si="8"/>
        <v>50</v>
      </c>
      <c r="EM19" s="10">
        <f t="shared" si="8"/>
        <v>0</v>
      </c>
      <c r="EN19" s="10">
        <f t="shared" si="8"/>
        <v>75</v>
      </c>
      <c r="EO19" s="10">
        <f t="shared" si="8"/>
        <v>0</v>
      </c>
      <c r="EP19" s="10">
        <f t="shared" si="8"/>
        <v>25</v>
      </c>
      <c r="EQ19" s="10">
        <f t="shared" si="8"/>
        <v>75</v>
      </c>
      <c r="ER19" s="10">
        <f t="shared" si="8"/>
        <v>25</v>
      </c>
      <c r="ES19" s="10">
        <f t="shared" si="8"/>
        <v>0</v>
      </c>
      <c r="ET19" s="10">
        <f t="shared" si="8"/>
        <v>75</v>
      </c>
      <c r="EU19" s="10">
        <f t="shared" si="8"/>
        <v>0</v>
      </c>
      <c r="EV19" s="10">
        <f t="shared" si="8"/>
        <v>25</v>
      </c>
      <c r="EW19" s="10">
        <f t="shared" si="8"/>
        <v>75</v>
      </c>
      <c r="EX19" s="10">
        <f t="shared" si="8"/>
        <v>25</v>
      </c>
      <c r="EY19" s="10">
        <f t="shared" si="8"/>
        <v>0</v>
      </c>
      <c r="EZ19" s="10">
        <f t="shared" si="8"/>
        <v>75</v>
      </c>
      <c r="FA19" s="10">
        <f t="shared" si="8"/>
        <v>25</v>
      </c>
      <c r="FB19" s="10">
        <f t="shared" si="8"/>
        <v>0</v>
      </c>
      <c r="FC19" s="10">
        <f t="shared" si="8"/>
        <v>0</v>
      </c>
      <c r="FD19" s="10">
        <f t="shared" si="8"/>
        <v>100</v>
      </c>
      <c r="FE19" s="10">
        <f t="shared" si="8"/>
        <v>0</v>
      </c>
      <c r="FF19" s="10">
        <f t="shared" si="8"/>
        <v>50</v>
      </c>
      <c r="FG19" s="10">
        <f t="shared" si="8"/>
        <v>25</v>
      </c>
      <c r="FH19" s="10">
        <f t="shared" si="8"/>
        <v>25</v>
      </c>
      <c r="FI19" s="10">
        <f t="shared" si="8"/>
        <v>75</v>
      </c>
      <c r="FJ19" s="10">
        <f t="shared" si="8"/>
        <v>25</v>
      </c>
      <c r="FK19" s="10">
        <f t="shared" si="8"/>
        <v>0</v>
      </c>
      <c r="FL19" s="10">
        <f t="shared" si="8"/>
        <v>50</v>
      </c>
      <c r="FM19" s="10">
        <f t="shared" si="8"/>
        <v>50</v>
      </c>
      <c r="FN19" s="10">
        <f t="shared" si="8"/>
        <v>0</v>
      </c>
      <c r="FO19" s="10">
        <f t="shared" si="8"/>
        <v>75</v>
      </c>
      <c r="FP19" s="10">
        <f t="shared" si="8"/>
        <v>25</v>
      </c>
      <c r="FQ19" s="10">
        <f t="shared" si="8"/>
        <v>0</v>
      </c>
      <c r="FR19" s="10">
        <f t="shared" si="8"/>
        <v>50</v>
      </c>
      <c r="FS19" s="10">
        <f t="shared" si="8"/>
        <v>50</v>
      </c>
      <c r="FT19" s="10">
        <f t="shared" si="8"/>
        <v>0</v>
      </c>
      <c r="FU19" s="10">
        <f t="shared" si="8"/>
        <v>50</v>
      </c>
      <c r="FV19" s="10">
        <f t="shared" si="8"/>
        <v>25</v>
      </c>
      <c r="FW19" s="10">
        <f t="shared" si="8"/>
        <v>25</v>
      </c>
      <c r="FX19" s="10">
        <f t="shared" si="8"/>
        <v>50</v>
      </c>
      <c r="FY19" s="10">
        <f t="shared" si="8"/>
        <v>50</v>
      </c>
      <c r="FZ19" s="10">
        <f t="shared" si="8"/>
        <v>0</v>
      </c>
      <c r="GA19" s="10">
        <f t="shared" si="8"/>
        <v>25</v>
      </c>
      <c r="GB19" s="10">
        <f t="shared" si="8"/>
        <v>0</v>
      </c>
      <c r="GC19" s="10">
        <f t="shared" si="8"/>
        <v>75</v>
      </c>
      <c r="GD19" s="10">
        <f t="shared" si="8"/>
        <v>50</v>
      </c>
      <c r="GE19" s="10">
        <f t="shared" si="8"/>
        <v>25</v>
      </c>
      <c r="GF19" s="10">
        <f t="shared" si="8"/>
        <v>25</v>
      </c>
      <c r="GG19" s="10">
        <f t="shared" si="8"/>
        <v>75</v>
      </c>
      <c r="GH19" s="10">
        <f t="shared" si="8"/>
        <v>25</v>
      </c>
      <c r="GI19" s="10">
        <f t="shared" si="8"/>
        <v>0</v>
      </c>
      <c r="GJ19" s="10">
        <f t="shared" si="8"/>
        <v>50</v>
      </c>
      <c r="GK19" s="10">
        <f t="shared" si="8"/>
        <v>50</v>
      </c>
      <c r="GL19" s="10">
        <f t="shared" si="8"/>
        <v>0</v>
      </c>
      <c r="GM19" s="10">
        <f t="shared" si="8"/>
        <v>0</v>
      </c>
      <c r="GN19" s="10">
        <f t="shared" ref="GN19:IY19" si="9">GN18/4%</f>
        <v>75</v>
      </c>
      <c r="GO19" s="10">
        <f t="shared" si="9"/>
        <v>25</v>
      </c>
      <c r="GP19" s="10">
        <f t="shared" si="9"/>
        <v>25</v>
      </c>
      <c r="GQ19" s="10">
        <f t="shared" si="9"/>
        <v>75</v>
      </c>
      <c r="GR19" s="10">
        <f t="shared" si="9"/>
        <v>0</v>
      </c>
      <c r="GS19" s="10">
        <f t="shared" si="9"/>
        <v>0</v>
      </c>
      <c r="GT19" s="10">
        <f t="shared" si="9"/>
        <v>100</v>
      </c>
      <c r="GU19" s="10">
        <f t="shared" si="9"/>
        <v>0</v>
      </c>
      <c r="GV19" s="10">
        <f t="shared" si="9"/>
        <v>25</v>
      </c>
      <c r="GW19" s="10">
        <f t="shared" si="9"/>
        <v>50</v>
      </c>
      <c r="GX19" s="10">
        <f t="shared" si="9"/>
        <v>25</v>
      </c>
      <c r="GY19" s="10">
        <f t="shared" si="9"/>
        <v>25</v>
      </c>
      <c r="GZ19" s="10">
        <f t="shared" si="9"/>
        <v>25</v>
      </c>
      <c r="HA19" s="10">
        <f t="shared" si="9"/>
        <v>50</v>
      </c>
      <c r="HB19" s="10">
        <f t="shared" si="9"/>
        <v>25</v>
      </c>
      <c r="HC19" s="10">
        <f t="shared" si="9"/>
        <v>50</v>
      </c>
      <c r="HD19" s="10">
        <f t="shared" si="9"/>
        <v>25</v>
      </c>
      <c r="HE19" s="10">
        <f t="shared" si="9"/>
        <v>25</v>
      </c>
      <c r="HF19" s="10">
        <f t="shared" si="9"/>
        <v>25</v>
      </c>
      <c r="HG19" s="10">
        <f t="shared" si="9"/>
        <v>50</v>
      </c>
      <c r="HH19" s="10">
        <f t="shared" si="9"/>
        <v>75</v>
      </c>
      <c r="HI19" s="10">
        <f t="shared" si="9"/>
        <v>25</v>
      </c>
      <c r="HJ19" s="10">
        <f t="shared" si="9"/>
        <v>0</v>
      </c>
      <c r="HK19" s="10">
        <f t="shared" si="9"/>
        <v>75</v>
      </c>
      <c r="HL19" s="10">
        <f t="shared" si="9"/>
        <v>0</v>
      </c>
      <c r="HM19" s="10">
        <f t="shared" si="9"/>
        <v>25</v>
      </c>
      <c r="HN19" s="10">
        <f t="shared" si="9"/>
        <v>75</v>
      </c>
      <c r="HO19" s="10">
        <f t="shared" si="9"/>
        <v>0</v>
      </c>
      <c r="HP19" s="10">
        <f t="shared" si="9"/>
        <v>25</v>
      </c>
      <c r="HQ19" s="10">
        <f t="shared" si="9"/>
        <v>50</v>
      </c>
      <c r="HR19" s="10">
        <f t="shared" si="9"/>
        <v>50</v>
      </c>
      <c r="HS19" s="10">
        <f t="shared" si="9"/>
        <v>0</v>
      </c>
      <c r="HT19" s="10">
        <f t="shared" si="9"/>
        <v>0</v>
      </c>
      <c r="HU19" s="10">
        <f t="shared" si="9"/>
        <v>75</v>
      </c>
      <c r="HV19" s="10">
        <f t="shared" si="9"/>
        <v>25</v>
      </c>
      <c r="HW19" s="10">
        <f t="shared" si="9"/>
        <v>50</v>
      </c>
      <c r="HX19" s="10">
        <f t="shared" si="9"/>
        <v>0</v>
      </c>
      <c r="HY19" s="10">
        <f t="shared" si="9"/>
        <v>50</v>
      </c>
      <c r="HZ19" s="10">
        <f t="shared" si="9"/>
        <v>25</v>
      </c>
      <c r="IA19" s="10">
        <f t="shared" si="9"/>
        <v>75</v>
      </c>
      <c r="IB19" s="10">
        <f t="shared" si="9"/>
        <v>0</v>
      </c>
      <c r="IC19" s="10">
        <f t="shared" si="9"/>
        <v>75</v>
      </c>
      <c r="ID19" s="10">
        <f t="shared" si="9"/>
        <v>25</v>
      </c>
      <c r="IE19" s="10">
        <f t="shared" si="9"/>
        <v>0</v>
      </c>
      <c r="IF19" s="10">
        <f t="shared" si="9"/>
        <v>75</v>
      </c>
      <c r="IG19" s="10">
        <f t="shared" si="9"/>
        <v>0</v>
      </c>
      <c r="IH19" s="10">
        <f t="shared" si="9"/>
        <v>25</v>
      </c>
      <c r="II19" s="10">
        <f t="shared" si="9"/>
        <v>75</v>
      </c>
      <c r="IJ19" s="10">
        <f t="shared" si="9"/>
        <v>25</v>
      </c>
      <c r="IK19" s="10">
        <f t="shared" si="9"/>
        <v>0</v>
      </c>
      <c r="IL19" s="10">
        <f t="shared" si="9"/>
        <v>75</v>
      </c>
      <c r="IM19" s="10">
        <f t="shared" si="9"/>
        <v>25</v>
      </c>
      <c r="IN19" s="10">
        <f t="shared" si="9"/>
        <v>0</v>
      </c>
      <c r="IO19" s="10">
        <f t="shared" si="9"/>
        <v>75</v>
      </c>
      <c r="IP19" s="10">
        <f t="shared" si="9"/>
        <v>25</v>
      </c>
      <c r="IQ19" s="10">
        <f t="shared" si="9"/>
        <v>0</v>
      </c>
      <c r="IR19" s="10">
        <f t="shared" si="9"/>
        <v>50</v>
      </c>
      <c r="IS19" s="10">
        <f t="shared" si="9"/>
        <v>0</v>
      </c>
      <c r="IT19" s="10">
        <f t="shared" si="9"/>
        <v>50</v>
      </c>
      <c r="IU19" s="10">
        <f t="shared" si="9"/>
        <v>75</v>
      </c>
      <c r="IV19" s="10">
        <f t="shared" si="9"/>
        <v>25</v>
      </c>
      <c r="IW19" s="10">
        <f t="shared" si="9"/>
        <v>0</v>
      </c>
      <c r="IX19" s="10">
        <f t="shared" si="9"/>
        <v>50</v>
      </c>
      <c r="IY19" s="10">
        <f t="shared" si="9"/>
        <v>25</v>
      </c>
      <c r="IZ19" s="10">
        <f t="shared" ref="IZ19:LK19" si="10">IZ18/4%</f>
        <v>25</v>
      </c>
      <c r="JA19" s="10">
        <f t="shared" si="10"/>
        <v>50</v>
      </c>
      <c r="JB19" s="10">
        <f t="shared" si="10"/>
        <v>50</v>
      </c>
      <c r="JC19" s="10">
        <f t="shared" si="10"/>
        <v>0</v>
      </c>
      <c r="JD19" s="10">
        <f t="shared" si="10"/>
        <v>25</v>
      </c>
      <c r="JE19" s="10">
        <f t="shared" si="10"/>
        <v>50</v>
      </c>
      <c r="JF19" s="10">
        <f t="shared" si="10"/>
        <v>25</v>
      </c>
      <c r="JG19" s="10">
        <f t="shared" si="10"/>
        <v>0</v>
      </c>
      <c r="JH19" s="10">
        <f t="shared" si="10"/>
        <v>100</v>
      </c>
      <c r="JI19" s="10">
        <f t="shared" si="10"/>
        <v>0</v>
      </c>
      <c r="JJ19" s="10">
        <f t="shared" si="10"/>
        <v>25</v>
      </c>
      <c r="JK19" s="10">
        <f t="shared" si="10"/>
        <v>50</v>
      </c>
      <c r="JL19" s="10">
        <f t="shared" si="10"/>
        <v>25</v>
      </c>
      <c r="JM19" s="10">
        <f t="shared" si="10"/>
        <v>25</v>
      </c>
      <c r="JN19" s="10">
        <f t="shared" si="10"/>
        <v>50</v>
      </c>
      <c r="JO19" s="10">
        <f t="shared" si="10"/>
        <v>25</v>
      </c>
      <c r="JP19" s="10">
        <f t="shared" si="10"/>
        <v>0</v>
      </c>
      <c r="JQ19" s="10">
        <f t="shared" si="10"/>
        <v>0</v>
      </c>
      <c r="JR19" s="10">
        <f t="shared" si="10"/>
        <v>100</v>
      </c>
      <c r="JS19" s="10">
        <f t="shared" si="10"/>
        <v>25</v>
      </c>
      <c r="JT19" s="10">
        <f t="shared" si="10"/>
        <v>25</v>
      </c>
      <c r="JU19" s="10">
        <f t="shared" si="10"/>
        <v>50</v>
      </c>
      <c r="JV19" s="10">
        <f t="shared" si="10"/>
        <v>25</v>
      </c>
      <c r="JW19" s="10">
        <f t="shared" si="10"/>
        <v>25</v>
      </c>
      <c r="JX19" s="10">
        <f t="shared" si="10"/>
        <v>50</v>
      </c>
      <c r="JY19" s="10">
        <f t="shared" si="10"/>
        <v>0</v>
      </c>
      <c r="JZ19" s="10">
        <f t="shared" si="10"/>
        <v>0</v>
      </c>
      <c r="KA19" s="10">
        <f t="shared" si="10"/>
        <v>100</v>
      </c>
      <c r="KB19" s="10">
        <f t="shared" si="10"/>
        <v>0</v>
      </c>
      <c r="KC19" s="10">
        <f t="shared" si="10"/>
        <v>100</v>
      </c>
      <c r="KD19" s="10">
        <f t="shared" si="10"/>
        <v>0</v>
      </c>
      <c r="KE19" s="10">
        <f t="shared" si="10"/>
        <v>25</v>
      </c>
      <c r="KF19" s="10">
        <f t="shared" si="10"/>
        <v>75</v>
      </c>
      <c r="KG19" s="10">
        <f t="shared" si="10"/>
        <v>0</v>
      </c>
      <c r="KH19" s="10">
        <f t="shared" si="10"/>
        <v>50</v>
      </c>
      <c r="KI19" s="10">
        <f t="shared" si="10"/>
        <v>50</v>
      </c>
      <c r="KJ19" s="10">
        <f t="shared" si="10"/>
        <v>0</v>
      </c>
      <c r="KK19" s="10">
        <f t="shared" si="10"/>
        <v>0</v>
      </c>
      <c r="KL19" s="10">
        <f t="shared" si="10"/>
        <v>100</v>
      </c>
      <c r="KM19" s="10">
        <f t="shared" si="10"/>
        <v>0</v>
      </c>
      <c r="KN19" s="10">
        <f t="shared" si="10"/>
        <v>75</v>
      </c>
      <c r="KO19" s="10">
        <f t="shared" si="10"/>
        <v>25</v>
      </c>
      <c r="KP19" s="10">
        <f t="shared" si="10"/>
        <v>0</v>
      </c>
      <c r="KQ19" s="10">
        <f t="shared" si="10"/>
        <v>50</v>
      </c>
      <c r="KR19" s="10">
        <f t="shared" si="10"/>
        <v>50</v>
      </c>
      <c r="KS19" s="10">
        <f t="shared" si="10"/>
        <v>0</v>
      </c>
      <c r="KT19" s="10">
        <f t="shared" si="10"/>
        <v>50</v>
      </c>
      <c r="KU19" s="10">
        <f t="shared" si="10"/>
        <v>0</v>
      </c>
      <c r="KV19" s="10">
        <f t="shared" si="10"/>
        <v>50</v>
      </c>
      <c r="KW19" s="10">
        <f t="shared" si="10"/>
        <v>50</v>
      </c>
      <c r="KX19" s="10">
        <f t="shared" si="10"/>
        <v>50</v>
      </c>
      <c r="KY19" s="10">
        <f t="shared" si="10"/>
        <v>0</v>
      </c>
      <c r="KZ19" s="10">
        <f t="shared" si="10"/>
        <v>0</v>
      </c>
      <c r="LA19" s="10">
        <f t="shared" si="10"/>
        <v>100</v>
      </c>
      <c r="LB19" s="10">
        <f t="shared" si="10"/>
        <v>0</v>
      </c>
      <c r="LC19" s="10">
        <f t="shared" si="10"/>
        <v>75</v>
      </c>
      <c r="LD19" s="10">
        <f t="shared" si="10"/>
        <v>0</v>
      </c>
      <c r="LE19" s="10">
        <f t="shared" si="10"/>
        <v>25</v>
      </c>
      <c r="LF19" s="10">
        <f t="shared" si="10"/>
        <v>0</v>
      </c>
      <c r="LG19" s="10">
        <f t="shared" si="10"/>
        <v>50</v>
      </c>
      <c r="LH19" s="10">
        <f t="shared" si="10"/>
        <v>50</v>
      </c>
      <c r="LI19" s="10">
        <f t="shared" si="10"/>
        <v>50</v>
      </c>
      <c r="LJ19" s="10">
        <f t="shared" si="10"/>
        <v>50</v>
      </c>
      <c r="LK19" s="10">
        <f t="shared" si="10"/>
        <v>0</v>
      </c>
      <c r="LL19" s="10">
        <f t="shared" ref="LL19:MX19" si="11">LL18/4%</f>
        <v>50</v>
      </c>
      <c r="LM19" s="10">
        <f t="shared" si="11"/>
        <v>50</v>
      </c>
      <c r="LN19" s="10">
        <f t="shared" si="11"/>
        <v>0</v>
      </c>
      <c r="LO19" s="10">
        <f t="shared" si="11"/>
        <v>100</v>
      </c>
      <c r="LP19" s="10">
        <f t="shared" si="11"/>
        <v>0</v>
      </c>
      <c r="LQ19" s="10">
        <f t="shared" si="11"/>
        <v>0</v>
      </c>
      <c r="LR19" s="10">
        <f t="shared" si="11"/>
        <v>50</v>
      </c>
      <c r="LS19" s="10">
        <f t="shared" si="11"/>
        <v>0</v>
      </c>
      <c r="LT19" s="10">
        <f t="shared" si="11"/>
        <v>50</v>
      </c>
      <c r="LU19" s="10">
        <f t="shared" si="11"/>
        <v>25</v>
      </c>
      <c r="LV19" s="10">
        <f t="shared" si="11"/>
        <v>75</v>
      </c>
      <c r="LW19" s="10">
        <f t="shared" si="11"/>
        <v>0</v>
      </c>
      <c r="LX19" s="10">
        <f t="shared" si="11"/>
        <v>25</v>
      </c>
      <c r="LY19" s="10">
        <f t="shared" si="11"/>
        <v>75</v>
      </c>
      <c r="LZ19" s="10">
        <f t="shared" si="11"/>
        <v>0</v>
      </c>
      <c r="MA19" s="10">
        <f t="shared" si="11"/>
        <v>75</v>
      </c>
      <c r="MB19" s="10">
        <f t="shared" si="11"/>
        <v>25</v>
      </c>
      <c r="MC19" s="10">
        <f t="shared" si="11"/>
        <v>0</v>
      </c>
      <c r="MD19" s="10">
        <f t="shared" si="11"/>
        <v>75</v>
      </c>
      <c r="ME19" s="10">
        <f t="shared" si="11"/>
        <v>0</v>
      </c>
      <c r="MF19" s="10">
        <f t="shared" si="11"/>
        <v>25</v>
      </c>
      <c r="MG19" s="10">
        <f t="shared" si="11"/>
        <v>25</v>
      </c>
      <c r="MH19" s="10">
        <f t="shared" si="11"/>
        <v>50</v>
      </c>
      <c r="MI19" s="10">
        <f t="shared" si="11"/>
        <v>25</v>
      </c>
      <c r="MJ19" s="10">
        <f t="shared" si="11"/>
        <v>75</v>
      </c>
      <c r="MK19" s="10">
        <f t="shared" si="11"/>
        <v>25</v>
      </c>
      <c r="ML19" s="10">
        <f t="shared" si="11"/>
        <v>0</v>
      </c>
      <c r="MM19" s="10">
        <f t="shared" si="11"/>
        <v>75</v>
      </c>
      <c r="MN19" s="10">
        <f t="shared" si="11"/>
        <v>25</v>
      </c>
      <c r="MO19" s="10">
        <f t="shared" si="11"/>
        <v>0</v>
      </c>
      <c r="MP19" s="10">
        <f t="shared" si="11"/>
        <v>50</v>
      </c>
      <c r="MQ19" s="10">
        <f t="shared" si="11"/>
        <v>50</v>
      </c>
      <c r="MR19" s="10">
        <f t="shared" si="11"/>
        <v>0</v>
      </c>
      <c r="MS19" s="10">
        <f t="shared" si="11"/>
        <v>100</v>
      </c>
      <c r="MT19" s="10">
        <f t="shared" si="11"/>
        <v>0</v>
      </c>
      <c r="MU19" s="10">
        <f t="shared" si="11"/>
        <v>0</v>
      </c>
      <c r="MV19" s="10">
        <f t="shared" si="11"/>
        <v>75</v>
      </c>
      <c r="MW19" s="10">
        <f t="shared" si="11"/>
        <v>25</v>
      </c>
      <c r="MX19" s="10">
        <f t="shared" si="11"/>
        <v>0</v>
      </c>
    </row>
    <row r="21" spans="1:362" x14ac:dyDescent="0.25">
      <c r="B21" s="11" t="s">
        <v>3172</v>
      </c>
    </row>
    <row r="22" spans="1:362" x14ac:dyDescent="0.25">
      <c r="B22" t="s">
        <v>3173</v>
      </c>
      <c r="C22" t="s">
        <v>3191</v>
      </c>
      <c r="D22" s="44">
        <f>(C19+F19+I19+L19+O19+R19+X19+AA19+AD19+AG19+AJ19+AM19+AP19+AS19+AV19+AY19+BB19+BE19+BH19)/20</f>
        <v>58.75</v>
      </c>
      <c r="F22">
        <f>59*4/100</f>
        <v>2.36</v>
      </c>
      <c r="G22">
        <v>3</v>
      </c>
      <c r="H22" t="s">
        <v>3229</v>
      </c>
    </row>
    <row r="23" spans="1:362" x14ac:dyDescent="0.25">
      <c r="B23" t="s">
        <v>3175</v>
      </c>
      <c r="C23" t="s">
        <v>3191</v>
      </c>
      <c r="D23">
        <f>(D19+G19+J19+M19+P19+S19+V19+Y19+AB19+AE19+AH19+AK19+AN19+AQ19+AT19+AW19+AZ19+BC19+BF19+BI19)/20</f>
        <v>37.5</v>
      </c>
      <c r="F23">
        <f>37.5*4/100</f>
        <v>1.5</v>
      </c>
      <c r="G23">
        <v>1</v>
      </c>
      <c r="H23" t="s">
        <v>3229</v>
      </c>
    </row>
    <row r="24" spans="1:362" x14ac:dyDescent="0.25">
      <c r="B24" t="s">
        <v>3176</v>
      </c>
      <c r="C24" t="s">
        <v>3191</v>
      </c>
      <c r="D24">
        <f>(E19+H19+K19+N19+Q19+T19+W19+Z19+AC19+AF19+AI19+AL19+AO19+AR19+AU19+AX19+BA19+BD19+BG19+BJ19)/20</f>
        <v>0</v>
      </c>
      <c r="G24">
        <v>0</v>
      </c>
    </row>
    <row r="26" spans="1:362" x14ac:dyDescent="0.25">
      <c r="B26" t="s">
        <v>3173</v>
      </c>
      <c r="C26" t="s">
        <v>3192</v>
      </c>
      <c r="D26">
        <f>(BK19+BN19+BQ19+BT19+BW19+BZ19+CC19+CI19+CL19+CO19+CR19+CU19+CX19+DA19+DD19+DG19+DJ19+DM19+DP19+DV19+DY19+EB19+EE19)/25</f>
        <v>28</v>
      </c>
      <c r="F26">
        <f>28*4/100</f>
        <v>1.1200000000000001</v>
      </c>
      <c r="G26">
        <v>1</v>
      </c>
      <c r="H26" t="s">
        <v>3229</v>
      </c>
    </row>
    <row r="27" spans="1:362" x14ac:dyDescent="0.25">
      <c r="B27" t="s">
        <v>3175</v>
      </c>
      <c r="C27" t="s">
        <v>3192</v>
      </c>
      <c r="D27">
        <f>(BL19+BO19+BR19+BU19+BX19+CA19+CD19+CG19+CJ19+CM19+CP19+CS19+CV19+CY19+DB19+DE19+DH19+DK19+DN19+DQ19+DT19+DW19+DZ19+EC19+EF19)/25</f>
        <v>48</v>
      </c>
      <c r="F27">
        <f>48*4/100</f>
        <v>1.92</v>
      </c>
      <c r="G27">
        <v>2</v>
      </c>
      <c r="H27" t="s">
        <v>3229</v>
      </c>
    </row>
    <row r="28" spans="1:362" x14ac:dyDescent="0.25">
      <c r="B28" t="s">
        <v>3176</v>
      </c>
      <c r="C28" t="s">
        <v>3192</v>
      </c>
      <c r="D28">
        <f>(BM19+BP19+BS19+BV19+CB19+CE19+CH19+CK19+CN19+CQ19+CT19+CW19+CZ19+DC19+DF19+DI19+DL19+DO19+DR19+DU19+DX19+EA19+ED19+EG19)/25</f>
        <v>20</v>
      </c>
      <c r="F28">
        <f>20*4/100</f>
        <v>0.8</v>
      </c>
      <c r="G28">
        <v>1</v>
      </c>
      <c r="H28" t="s">
        <v>3229</v>
      </c>
    </row>
    <row r="30" spans="1:362" x14ac:dyDescent="0.25">
      <c r="B30" t="s">
        <v>3173</v>
      </c>
      <c r="C30" t="s">
        <v>3193</v>
      </c>
      <c r="D30">
        <f>(EH19+EK19+EN19+EQ19+ET19+EW19+EZ19+FC19+FF19)/4</f>
        <v>137.5</v>
      </c>
      <c r="F30">
        <f>61.1*4/100</f>
        <v>2.444</v>
      </c>
      <c r="G30">
        <v>3</v>
      </c>
      <c r="H30" t="s">
        <v>3229</v>
      </c>
    </row>
    <row r="31" spans="1:362" x14ac:dyDescent="0.25">
      <c r="B31" t="s">
        <v>3175</v>
      </c>
      <c r="C31" t="s">
        <v>3193</v>
      </c>
      <c r="D31">
        <f>(EI19+EL19+EO19+ER19+EU19+EX19+FA19+FD19+FG19)/9</f>
        <v>30.555555555555557</v>
      </c>
      <c r="F31">
        <f>30.5*4/100</f>
        <v>1.22</v>
      </c>
      <c r="G31">
        <v>1</v>
      </c>
      <c r="H31" t="s">
        <v>3229</v>
      </c>
    </row>
    <row r="32" spans="1:362" x14ac:dyDescent="0.25">
      <c r="B32" t="s">
        <v>3176</v>
      </c>
      <c r="C32" t="s">
        <v>3193</v>
      </c>
      <c r="D32">
        <f>(EJ19+EM19+EP19+ES19+EV19+EY19+FB19+FE19+FH19)/9</f>
        <v>8.3333333333333339</v>
      </c>
      <c r="F32">
        <f>8.3*4/100</f>
        <v>0.33200000000000002</v>
      </c>
      <c r="G32">
        <v>0</v>
      </c>
      <c r="H32" t="s">
        <v>3229</v>
      </c>
    </row>
    <row r="34" spans="2:8" x14ac:dyDescent="0.25">
      <c r="B34" t="s">
        <v>3173</v>
      </c>
      <c r="C34" t="s">
        <v>3194</v>
      </c>
      <c r="D34">
        <f>(FI19+FL19+FO19+FR19+FU19+FX19+GA19+GD19+GG19+GJ19+GM19+GP19+GV19+GY19+HB19+HE19+HH19+HK19+HN19+HQ19+HT19+HW19+HZ19+IC19+IF19+II19+IL19+IO19+IR19+IU19+IX19+JA19+JD19+JG19+JJ19+JM19+JP19+JS19+JV19+JY19+KB19+KE19+KH19+KK19)/45</f>
        <v>40.555555555555557</v>
      </c>
      <c r="F34">
        <f>40.5*4/100</f>
        <v>1.62</v>
      </c>
      <c r="G34">
        <v>2</v>
      </c>
      <c r="H34" t="s">
        <v>3229</v>
      </c>
    </row>
    <row r="35" spans="2:8" x14ac:dyDescent="0.25">
      <c r="B35" t="s">
        <v>3175</v>
      </c>
      <c r="C35" t="s">
        <v>3194</v>
      </c>
      <c r="D35">
        <f>(FJ19+FM19+FP19+FS19+FV19+FY19+GB19+GE19+GH19+GK19+GN19+GQ19+GT19+GW19+GZ19+HC19+HF19+HI19+HL19+HO19+HR19+HU19+HX19+IA19+ID19+IG19+IJ19+IM19+IP19+IS19+IV19+IY19+JB19+JE19+JH19+JK19+JN19+JQ19+JT19+JW19+JZ19+KC19+KF19+KI19+KL19)/45</f>
        <v>39.444444444444443</v>
      </c>
      <c r="F35">
        <f>39.4*4/100</f>
        <v>1.5759999999999998</v>
      </c>
      <c r="G35">
        <v>2</v>
      </c>
      <c r="H35" t="s">
        <v>3229</v>
      </c>
    </row>
    <row r="36" spans="2:8" x14ac:dyDescent="0.25">
      <c r="B36" t="s">
        <v>3176</v>
      </c>
      <c r="C36" t="s">
        <v>3194</v>
      </c>
      <c r="D36">
        <f>(FK19+FN19+FQ19+FT19+FW19+FZ19+GC19+GF19+GI19+GL19+GO19+GR19+GU19+GX19+HA19+HD19+HG19+HJ19+HM19+HP19+HS19+HV19+HY19+IB19+IE19+IH19+IK19+IN19+IQ19+IT19+IW19+IZ19+JC19+JF19+JI19+JL19+JO19+JR19+JU19+JX19+KA19+KD19+KG19+KJ19+KM19)/45</f>
        <v>20</v>
      </c>
      <c r="F36">
        <f>20*4/100</f>
        <v>0.8</v>
      </c>
      <c r="G36">
        <v>0</v>
      </c>
      <c r="H36" t="s">
        <v>3229</v>
      </c>
    </row>
    <row r="38" spans="2:8" x14ac:dyDescent="0.25">
      <c r="B38" t="s">
        <v>3173</v>
      </c>
      <c r="C38" t="s">
        <v>3195</v>
      </c>
      <c r="D38">
        <f>(KN19+KQ19+KT19+KW19+KZ19+LC19+LF19+LI19+LL19+LO19+LR19+LU19+LX19+MA19+MD19+MG19+MJ19+MM19+MP19+MS19+MV19)/21</f>
        <v>54.761904761904759</v>
      </c>
      <c r="F38">
        <f>54.7*4/100</f>
        <v>2.1880000000000002</v>
      </c>
      <c r="G38">
        <v>2</v>
      </c>
      <c r="H38" t="s">
        <v>3229</v>
      </c>
    </row>
    <row r="39" spans="2:8" x14ac:dyDescent="0.25">
      <c r="B39" t="s">
        <v>3175</v>
      </c>
      <c r="C39" t="s">
        <v>3195</v>
      </c>
      <c r="D39">
        <f>(KP19+KS19+KV19+KY19+LB19+LE19+LH19+LK19+LN19+LQ19+LT19+LW19+LZ19+MC19+MF19+MI19+ML19+MO19+MR19+MU19+MX19)/21</f>
        <v>10.714285714285714</v>
      </c>
      <c r="F39">
        <f>10.7*4/100</f>
        <v>0.42799999999999999</v>
      </c>
      <c r="G39">
        <v>1</v>
      </c>
      <c r="H39" t="s">
        <v>3229</v>
      </c>
    </row>
    <row r="40" spans="2:8" x14ac:dyDescent="0.25">
      <c r="B40" t="s">
        <v>3176</v>
      </c>
      <c r="C40" t="s">
        <v>3195</v>
      </c>
      <c r="D40">
        <f>(KP19+KS19+KV19+KY19+LB19+LE19+LH19+LK19+LN19+LQ19+LT19+LW19+LZ19+MC19+MF19+MI19+ML19+MO19+MR19+MU19+MX19)/21</f>
        <v>10.714285714285714</v>
      </c>
      <c r="F40">
        <f>10.7*4/100</f>
        <v>0.42799999999999999</v>
      </c>
      <c r="G40">
        <v>1</v>
      </c>
      <c r="H40" t="s">
        <v>3229</v>
      </c>
    </row>
  </sheetData>
  <mergeCells count="266"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  <mergeCell ref="A4:A13"/>
    <mergeCell ref="B4:B13"/>
    <mergeCell ref="C4:BJ4"/>
    <mergeCell ref="EH4:FH4"/>
    <mergeCell ref="C5:BJ10"/>
    <mergeCell ref="EH5:FH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BN12:BP12"/>
    <mergeCell ref="BQ12:BS12"/>
    <mergeCell ref="BT12:BV12"/>
    <mergeCell ref="BW12:BY12"/>
    <mergeCell ref="BZ12:CB12"/>
    <mergeCell ref="AA12:AC12"/>
    <mergeCell ref="AD12:AF12"/>
    <mergeCell ref="AG12:AI12"/>
    <mergeCell ref="AJ12:AL12"/>
    <mergeCell ref="AM12:AO12"/>
    <mergeCell ref="BB12:BD12"/>
    <mergeCell ref="AY12:BA12"/>
    <mergeCell ref="AV12:AX12"/>
    <mergeCell ref="AS12:AU12"/>
    <mergeCell ref="AP12:AR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A19:B19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O12:Q12"/>
    <mergeCell ref="MP12:MR12"/>
    <mergeCell ref="MS12:MU12"/>
    <mergeCell ref="A18:B18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P42"/>
  <sheetViews>
    <sheetView zoomScale="80" zoomScaleNormal="80" workbookViewId="0">
      <selection activeCell="P3" sqref="P3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60</v>
      </c>
      <c r="B1" s="14" t="s">
        <v>1135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3207</v>
      </c>
      <c r="B2" s="7"/>
      <c r="C2" s="7" t="s">
        <v>3232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 t="s">
        <v>3233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81" t="s">
        <v>0</v>
      </c>
      <c r="B4" s="81" t="s">
        <v>332</v>
      </c>
      <c r="C4" s="88" t="s">
        <v>1136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57" t="s">
        <v>993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85"/>
      <c r="EH4" s="57" t="s">
        <v>993</v>
      </c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85"/>
      <c r="FX4" s="57" t="s">
        <v>993</v>
      </c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67" t="s">
        <v>1137</v>
      </c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96" t="s">
        <v>1004</v>
      </c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111" t="s">
        <v>1004</v>
      </c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55" t="s">
        <v>1004</v>
      </c>
      <c r="KX4" s="55"/>
      <c r="KY4" s="55"/>
      <c r="KZ4" s="55"/>
      <c r="LA4" s="55"/>
      <c r="LB4" s="55"/>
      <c r="LC4" s="55"/>
      <c r="LD4" s="55"/>
      <c r="LE4" s="55"/>
      <c r="LF4" s="55"/>
      <c r="LG4" s="55"/>
      <c r="LH4" s="55"/>
      <c r="LI4" s="55"/>
      <c r="LJ4" s="55"/>
      <c r="LK4" s="55"/>
      <c r="LL4" s="55"/>
      <c r="LM4" s="55"/>
      <c r="LN4" s="55"/>
      <c r="LO4" s="55"/>
      <c r="LP4" s="55"/>
      <c r="LQ4" s="55"/>
      <c r="LR4" s="55"/>
      <c r="LS4" s="55"/>
      <c r="LT4" s="55"/>
      <c r="LU4" s="55"/>
      <c r="LV4" s="55"/>
      <c r="LW4" s="55"/>
      <c r="LX4" s="55"/>
      <c r="LY4" s="55"/>
      <c r="LZ4" s="56"/>
      <c r="MA4" s="54" t="s">
        <v>1004</v>
      </c>
      <c r="MB4" s="55"/>
      <c r="MC4" s="55"/>
      <c r="MD4" s="55"/>
      <c r="ME4" s="55"/>
      <c r="MF4" s="55"/>
      <c r="MG4" s="55"/>
      <c r="MH4" s="55"/>
      <c r="MI4" s="55"/>
      <c r="MJ4" s="55"/>
      <c r="MK4" s="55"/>
      <c r="ML4" s="55"/>
      <c r="MM4" s="55"/>
      <c r="MN4" s="55"/>
      <c r="MO4" s="55"/>
      <c r="MP4" s="55"/>
      <c r="MQ4" s="55"/>
      <c r="MR4" s="55"/>
      <c r="MS4" s="55"/>
      <c r="MT4" s="55"/>
      <c r="MU4" s="55"/>
      <c r="MV4" s="55"/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6"/>
      <c r="NK4" s="57" t="s">
        <v>1004</v>
      </c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8"/>
      <c r="OR4" s="58"/>
      <c r="OS4" s="58"/>
      <c r="OT4" s="58"/>
      <c r="OU4" s="58"/>
      <c r="OV4" s="58"/>
      <c r="OW4" s="58"/>
      <c r="OX4" s="58"/>
      <c r="OY4" s="58"/>
      <c r="OZ4" s="58"/>
      <c r="PA4" s="48" t="s">
        <v>1138</v>
      </c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</row>
    <row r="5" spans="1:536" ht="13.5" customHeight="1" x14ac:dyDescent="0.25">
      <c r="A5" s="81"/>
      <c r="B5" s="81"/>
      <c r="C5" s="73" t="s">
        <v>992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4" t="s">
        <v>994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1"/>
      <c r="EH5" s="92" t="s">
        <v>995</v>
      </c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4"/>
      <c r="FX5" s="92" t="s">
        <v>1132</v>
      </c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73" t="s">
        <v>1134</v>
      </c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91" t="s">
        <v>1005</v>
      </c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51" t="s">
        <v>998</v>
      </c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3"/>
      <c r="KW5" s="113" t="s">
        <v>1006</v>
      </c>
      <c r="KX5" s="113"/>
      <c r="KY5" s="113"/>
      <c r="KZ5" s="113"/>
      <c r="LA5" s="113"/>
      <c r="LB5" s="113"/>
      <c r="LC5" s="113"/>
      <c r="LD5" s="113"/>
      <c r="LE5" s="113"/>
      <c r="LF5" s="113"/>
      <c r="LG5" s="113"/>
      <c r="LH5" s="113"/>
      <c r="LI5" s="113"/>
      <c r="LJ5" s="113"/>
      <c r="LK5" s="113"/>
      <c r="LL5" s="113"/>
      <c r="LM5" s="113"/>
      <c r="LN5" s="113"/>
      <c r="LO5" s="113"/>
      <c r="LP5" s="113"/>
      <c r="LQ5" s="113"/>
      <c r="LR5" s="113"/>
      <c r="LS5" s="113"/>
      <c r="LT5" s="113"/>
      <c r="LU5" s="113"/>
      <c r="LV5" s="113"/>
      <c r="LW5" s="113"/>
      <c r="LX5" s="113"/>
      <c r="LY5" s="113"/>
      <c r="LZ5" s="113"/>
      <c r="MA5" s="116" t="s">
        <v>1007</v>
      </c>
      <c r="MB5" s="117"/>
      <c r="MC5" s="117"/>
      <c r="MD5" s="117"/>
      <c r="ME5" s="117"/>
      <c r="MF5" s="117"/>
      <c r="MG5" s="117"/>
      <c r="MH5" s="117"/>
      <c r="MI5" s="117"/>
      <c r="MJ5" s="117"/>
      <c r="MK5" s="117"/>
      <c r="ML5" s="117"/>
      <c r="MM5" s="117"/>
      <c r="MN5" s="117"/>
      <c r="MO5" s="117"/>
      <c r="MP5" s="117"/>
      <c r="MQ5" s="117"/>
      <c r="MR5" s="117"/>
      <c r="MS5" s="117"/>
      <c r="MT5" s="117"/>
      <c r="MU5" s="117"/>
      <c r="MV5" s="117"/>
      <c r="MW5" s="117"/>
      <c r="MX5" s="117"/>
      <c r="MY5" s="117"/>
      <c r="MZ5" s="117"/>
      <c r="NA5" s="117"/>
      <c r="NB5" s="117"/>
      <c r="NC5" s="117"/>
      <c r="ND5" s="117"/>
      <c r="NE5" s="117"/>
      <c r="NF5" s="117"/>
      <c r="NG5" s="117"/>
      <c r="NH5" s="117"/>
      <c r="NI5" s="117"/>
      <c r="NJ5" s="118"/>
      <c r="NK5" s="51" t="s">
        <v>59</v>
      </c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0" t="s">
        <v>1000</v>
      </c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</row>
    <row r="6" spans="1:536" ht="15.75" hidden="1" x14ac:dyDescent="0.25">
      <c r="A6" s="81"/>
      <c r="B6" s="81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1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6"/>
      <c r="QZ6" s="20"/>
      <c r="RA6" s="20"/>
      <c r="RB6" s="20"/>
      <c r="RC6" s="20"/>
      <c r="RD6" s="20"/>
      <c r="RE6" s="20"/>
      <c r="RF6" s="20"/>
      <c r="RG6" s="20"/>
      <c r="RH6" s="26"/>
      <c r="RI6" s="20"/>
      <c r="RJ6" s="20"/>
      <c r="RK6" s="26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</row>
    <row r="7" spans="1:536" ht="15.75" hidden="1" x14ac:dyDescent="0.25">
      <c r="A7" s="81"/>
      <c r="B7" s="8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1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1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21"/>
      <c r="QZ7" s="4"/>
      <c r="RA7" s="4"/>
      <c r="RB7" s="4"/>
      <c r="RC7" s="4"/>
      <c r="RD7" s="4"/>
      <c r="RE7" s="4"/>
      <c r="RF7" s="4"/>
      <c r="RG7" s="4"/>
      <c r="RH7" s="21"/>
      <c r="RI7" s="4"/>
      <c r="RJ7" s="4"/>
      <c r="RK7" s="21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81"/>
      <c r="B8" s="81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1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1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21"/>
      <c r="QZ8" s="4"/>
      <c r="RA8" s="4"/>
      <c r="RB8" s="4"/>
      <c r="RC8" s="4"/>
      <c r="RD8" s="4"/>
      <c r="RE8" s="4"/>
      <c r="RF8" s="4"/>
      <c r="RG8" s="4"/>
      <c r="RH8" s="21"/>
      <c r="RI8" s="4"/>
      <c r="RJ8" s="4"/>
      <c r="RK8" s="21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81"/>
      <c r="B9" s="81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1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1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21"/>
      <c r="QZ9" s="4"/>
      <c r="RA9" s="4"/>
      <c r="RB9" s="4"/>
      <c r="RC9" s="4"/>
      <c r="RD9" s="4"/>
      <c r="RE9" s="4"/>
      <c r="RF9" s="4"/>
      <c r="RG9" s="4"/>
      <c r="RH9" s="21"/>
      <c r="RI9" s="4"/>
      <c r="RJ9" s="4"/>
      <c r="RK9" s="21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81"/>
      <c r="B10" s="81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1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21"/>
      <c r="QZ10" s="4"/>
      <c r="RA10" s="4"/>
      <c r="RB10" s="4"/>
      <c r="RC10" s="4"/>
      <c r="RD10" s="4"/>
      <c r="RE10" s="4"/>
      <c r="RF10" s="4"/>
      <c r="RG10" s="4"/>
      <c r="RH10" s="21"/>
      <c r="RI10" s="4"/>
      <c r="RJ10" s="4"/>
      <c r="RK10" s="21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81"/>
      <c r="B11" s="81"/>
      <c r="C11" s="76" t="s">
        <v>154</v>
      </c>
      <c r="D11" s="60" t="s">
        <v>2</v>
      </c>
      <c r="E11" s="60" t="s">
        <v>3</v>
      </c>
      <c r="F11" s="73" t="s">
        <v>155</v>
      </c>
      <c r="G11" s="73" t="s">
        <v>4</v>
      </c>
      <c r="H11" s="73" t="s">
        <v>5</v>
      </c>
      <c r="I11" s="73" t="s">
        <v>207</v>
      </c>
      <c r="J11" s="73" t="s">
        <v>6</v>
      </c>
      <c r="K11" s="73" t="s">
        <v>7</v>
      </c>
      <c r="L11" s="60" t="s">
        <v>156</v>
      </c>
      <c r="M11" s="60" t="s">
        <v>6</v>
      </c>
      <c r="N11" s="60" t="s">
        <v>7</v>
      </c>
      <c r="O11" s="60" t="s">
        <v>157</v>
      </c>
      <c r="P11" s="60" t="s">
        <v>8</v>
      </c>
      <c r="Q11" s="60" t="s">
        <v>1</v>
      </c>
      <c r="R11" s="60" t="s">
        <v>158</v>
      </c>
      <c r="S11" s="60" t="s">
        <v>3</v>
      </c>
      <c r="T11" s="60" t="s">
        <v>9</v>
      </c>
      <c r="U11" s="60" t="s">
        <v>159</v>
      </c>
      <c r="V11" s="60" t="s">
        <v>3</v>
      </c>
      <c r="W11" s="60" t="s">
        <v>9</v>
      </c>
      <c r="X11" s="69" t="s">
        <v>160</v>
      </c>
      <c r="Y11" s="75" t="s">
        <v>7</v>
      </c>
      <c r="Z11" s="76" t="s">
        <v>10</v>
      </c>
      <c r="AA11" s="60" t="s">
        <v>161</v>
      </c>
      <c r="AB11" s="60" t="s">
        <v>11</v>
      </c>
      <c r="AC11" s="60" t="s">
        <v>12</v>
      </c>
      <c r="AD11" s="60" t="s">
        <v>162</v>
      </c>
      <c r="AE11" s="60" t="s">
        <v>1</v>
      </c>
      <c r="AF11" s="60" t="s">
        <v>2</v>
      </c>
      <c r="AG11" s="60" t="s">
        <v>163</v>
      </c>
      <c r="AH11" s="60" t="s">
        <v>9</v>
      </c>
      <c r="AI11" s="60" t="s">
        <v>4</v>
      </c>
      <c r="AJ11" s="74" t="s">
        <v>164</v>
      </c>
      <c r="AK11" s="90"/>
      <c r="AL11" s="90"/>
      <c r="AM11" s="74" t="s">
        <v>208</v>
      </c>
      <c r="AN11" s="90"/>
      <c r="AO11" s="90"/>
      <c r="AP11" s="74" t="s">
        <v>165</v>
      </c>
      <c r="AQ11" s="90"/>
      <c r="AR11" s="90"/>
      <c r="AS11" s="74" t="s">
        <v>166</v>
      </c>
      <c r="AT11" s="90"/>
      <c r="AU11" s="90"/>
      <c r="AV11" s="74" t="s">
        <v>167</v>
      </c>
      <c r="AW11" s="90"/>
      <c r="AX11" s="90"/>
      <c r="AY11" s="74" t="s">
        <v>168</v>
      </c>
      <c r="AZ11" s="90"/>
      <c r="BA11" s="90"/>
      <c r="BB11" s="74" t="s">
        <v>169</v>
      </c>
      <c r="BC11" s="90"/>
      <c r="BD11" s="90"/>
      <c r="BE11" s="73" t="s">
        <v>170</v>
      </c>
      <c r="BF11" s="73"/>
      <c r="BG11" s="73"/>
      <c r="BH11" s="119" t="s">
        <v>171</v>
      </c>
      <c r="BI11" s="120"/>
      <c r="BJ11" s="121"/>
      <c r="BK11" s="69" t="s">
        <v>213</v>
      </c>
      <c r="BL11" s="75"/>
      <c r="BM11" s="76"/>
      <c r="BN11" s="69" t="s">
        <v>214</v>
      </c>
      <c r="BO11" s="75"/>
      <c r="BP11" s="76"/>
      <c r="BQ11" s="69" t="s">
        <v>215</v>
      </c>
      <c r="BR11" s="75"/>
      <c r="BS11" s="76"/>
      <c r="BT11" s="69" t="s">
        <v>216</v>
      </c>
      <c r="BU11" s="75"/>
      <c r="BV11" s="76"/>
      <c r="BW11" s="69" t="s">
        <v>217</v>
      </c>
      <c r="BX11" s="75"/>
      <c r="BY11" s="76"/>
      <c r="BZ11" s="76" t="s">
        <v>172</v>
      </c>
      <c r="CA11" s="60"/>
      <c r="CB11" s="60"/>
      <c r="CC11" s="69" t="s">
        <v>173</v>
      </c>
      <c r="CD11" s="75"/>
      <c r="CE11" s="76"/>
      <c r="CF11" s="69" t="s">
        <v>209</v>
      </c>
      <c r="CG11" s="75"/>
      <c r="CH11" s="76"/>
      <c r="CI11" s="60" t="s">
        <v>174</v>
      </c>
      <c r="CJ11" s="60"/>
      <c r="CK11" s="60"/>
      <c r="CL11" s="60" t="s">
        <v>175</v>
      </c>
      <c r="CM11" s="60"/>
      <c r="CN11" s="60"/>
      <c r="CO11" s="60" t="s">
        <v>176</v>
      </c>
      <c r="CP11" s="60"/>
      <c r="CQ11" s="60"/>
      <c r="CR11" s="49" t="s">
        <v>177</v>
      </c>
      <c r="CS11" s="49"/>
      <c r="CT11" s="49"/>
      <c r="CU11" s="60" t="s">
        <v>178</v>
      </c>
      <c r="CV11" s="60"/>
      <c r="CW11" s="60"/>
      <c r="CX11" s="60" t="s">
        <v>179</v>
      </c>
      <c r="CY11" s="60"/>
      <c r="CZ11" s="60"/>
      <c r="DA11" s="60" t="s">
        <v>180</v>
      </c>
      <c r="DB11" s="60"/>
      <c r="DC11" s="60"/>
      <c r="DD11" s="60" t="s">
        <v>181</v>
      </c>
      <c r="DE11" s="60"/>
      <c r="DF11" s="60"/>
      <c r="DG11" s="60" t="s">
        <v>182</v>
      </c>
      <c r="DH11" s="60"/>
      <c r="DI11" s="60"/>
      <c r="DJ11" s="49" t="s">
        <v>210</v>
      </c>
      <c r="DK11" s="49"/>
      <c r="DL11" s="49"/>
      <c r="DM11" s="49" t="s">
        <v>183</v>
      </c>
      <c r="DN11" s="49"/>
      <c r="DO11" s="59"/>
      <c r="DP11" s="73" t="s">
        <v>184</v>
      </c>
      <c r="DQ11" s="73"/>
      <c r="DR11" s="73"/>
      <c r="DS11" s="73" t="s">
        <v>185</v>
      </c>
      <c r="DT11" s="73"/>
      <c r="DU11" s="73"/>
      <c r="DV11" s="50" t="s">
        <v>186</v>
      </c>
      <c r="DW11" s="50"/>
      <c r="DX11" s="50"/>
      <c r="DY11" s="73" t="s">
        <v>187</v>
      </c>
      <c r="DZ11" s="73"/>
      <c r="EA11" s="73"/>
      <c r="EB11" s="73" t="s">
        <v>188</v>
      </c>
      <c r="EC11" s="73"/>
      <c r="ED11" s="74"/>
      <c r="EE11" s="73" t="s">
        <v>189</v>
      </c>
      <c r="EF11" s="73"/>
      <c r="EG11" s="73"/>
      <c r="EH11" s="73" t="s">
        <v>190</v>
      </c>
      <c r="EI11" s="73"/>
      <c r="EJ11" s="73"/>
      <c r="EK11" s="73" t="s">
        <v>191</v>
      </c>
      <c r="EL11" s="73"/>
      <c r="EM11" s="73"/>
      <c r="EN11" s="73" t="s">
        <v>211</v>
      </c>
      <c r="EO11" s="73"/>
      <c r="EP11" s="73"/>
      <c r="EQ11" s="73" t="s">
        <v>192</v>
      </c>
      <c r="ER11" s="73"/>
      <c r="ES11" s="73"/>
      <c r="ET11" s="73" t="s">
        <v>193</v>
      </c>
      <c r="EU11" s="73"/>
      <c r="EV11" s="73"/>
      <c r="EW11" s="73" t="s">
        <v>194</v>
      </c>
      <c r="EX11" s="73"/>
      <c r="EY11" s="73"/>
      <c r="EZ11" s="73" t="s">
        <v>195</v>
      </c>
      <c r="FA11" s="73"/>
      <c r="FB11" s="73"/>
      <c r="FC11" s="73" t="s">
        <v>196</v>
      </c>
      <c r="FD11" s="73"/>
      <c r="FE11" s="73"/>
      <c r="FF11" s="73" t="s">
        <v>197</v>
      </c>
      <c r="FG11" s="73"/>
      <c r="FH11" s="74"/>
      <c r="FI11" s="92" t="s">
        <v>218</v>
      </c>
      <c r="FJ11" s="93"/>
      <c r="FK11" s="94"/>
      <c r="FL11" s="92" t="s">
        <v>219</v>
      </c>
      <c r="FM11" s="93"/>
      <c r="FN11" s="94"/>
      <c r="FO11" s="92" t="s">
        <v>220</v>
      </c>
      <c r="FP11" s="93"/>
      <c r="FQ11" s="94"/>
      <c r="FR11" s="92" t="s">
        <v>221</v>
      </c>
      <c r="FS11" s="93"/>
      <c r="FT11" s="94"/>
      <c r="FU11" s="92" t="s">
        <v>222</v>
      </c>
      <c r="FV11" s="93"/>
      <c r="FW11" s="94"/>
      <c r="FX11" s="92" t="s">
        <v>223</v>
      </c>
      <c r="FY11" s="93"/>
      <c r="FZ11" s="94"/>
      <c r="GA11" s="92" t="s">
        <v>224</v>
      </c>
      <c r="GB11" s="93"/>
      <c r="GC11" s="94"/>
      <c r="GD11" s="92" t="s">
        <v>225</v>
      </c>
      <c r="GE11" s="93"/>
      <c r="GF11" s="94"/>
      <c r="GG11" s="92" t="s">
        <v>226</v>
      </c>
      <c r="GH11" s="93"/>
      <c r="GI11" s="94"/>
      <c r="GJ11" s="92" t="s">
        <v>227</v>
      </c>
      <c r="GK11" s="93"/>
      <c r="GL11" s="94"/>
      <c r="GM11" s="92" t="s">
        <v>228</v>
      </c>
      <c r="GN11" s="93"/>
      <c r="GO11" s="94"/>
      <c r="GP11" s="92" t="s">
        <v>229</v>
      </c>
      <c r="GQ11" s="93"/>
      <c r="GR11" s="94"/>
      <c r="GS11" s="92" t="s">
        <v>230</v>
      </c>
      <c r="GT11" s="93"/>
      <c r="GU11" s="94"/>
      <c r="GV11" s="50" t="s">
        <v>1223</v>
      </c>
      <c r="GW11" s="50"/>
      <c r="GX11" s="50"/>
      <c r="GY11" s="50" t="s">
        <v>1224</v>
      </c>
      <c r="GZ11" s="50"/>
      <c r="HA11" s="50"/>
      <c r="HB11" s="50" t="s">
        <v>1225</v>
      </c>
      <c r="HC11" s="50"/>
      <c r="HD11" s="50"/>
      <c r="HE11" s="50" t="s">
        <v>1226</v>
      </c>
      <c r="HF11" s="50"/>
      <c r="HG11" s="50"/>
      <c r="HH11" s="50" t="s">
        <v>1227</v>
      </c>
      <c r="HI11" s="50"/>
      <c r="HJ11" s="50"/>
      <c r="HK11" s="50" t="s">
        <v>1228</v>
      </c>
      <c r="HL11" s="50"/>
      <c r="HM11" s="50"/>
      <c r="HN11" s="50" t="s">
        <v>1229</v>
      </c>
      <c r="HO11" s="50"/>
      <c r="HP11" s="50"/>
      <c r="HQ11" s="50" t="s">
        <v>1230</v>
      </c>
      <c r="HR11" s="50"/>
      <c r="HS11" s="50"/>
      <c r="HT11" s="50" t="s">
        <v>1231</v>
      </c>
      <c r="HU11" s="50"/>
      <c r="HV11" s="50"/>
      <c r="HW11" s="50" t="s">
        <v>1232</v>
      </c>
      <c r="HX11" s="50"/>
      <c r="HY11" s="50"/>
      <c r="HZ11" s="50" t="s">
        <v>1233</v>
      </c>
      <c r="IA11" s="50"/>
      <c r="IB11" s="50"/>
      <c r="IC11" s="50" t="s">
        <v>1234</v>
      </c>
      <c r="ID11" s="50"/>
      <c r="IE11" s="50"/>
      <c r="IF11" s="50" t="s">
        <v>1235</v>
      </c>
      <c r="IG11" s="50"/>
      <c r="IH11" s="50"/>
      <c r="II11" s="94" t="s">
        <v>198</v>
      </c>
      <c r="IJ11" s="50"/>
      <c r="IK11" s="50"/>
      <c r="IL11" s="50" t="s">
        <v>199</v>
      </c>
      <c r="IM11" s="50"/>
      <c r="IN11" s="50"/>
      <c r="IO11" s="50" t="s">
        <v>212</v>
      </c>
      <c r="IP11" s="50"/>
      <c r="IQ11" s="50"/>
      <c r="IR11" s="50" t="s">
        <v>200</v>
      </c>
      <c r="IS11" s="50"/>
      <c r="IT11" s="50"/>
      <c r="IU11" s="50" t="s">
        <v>201</v>
      </c>
      <c r="IV11" s="50"/>
      <c r="IW11" s="50"/>
      <c r="IX11" s="50" t="s">
        <v>202</v>
      </c>
      <c r="IY11" s="50"/>
      <c r="IZ11" s="50"/>
      <c r="JA11" s="50" t="s">
        <v>203</v>
      </c>
      <c r="JB11" s="50"/>
      <c r="JC11" s="50"/>
      <c r="JD11" s="107" t="s">
        <v>204</v>
      </c>
      <c r="JE11" s="108"/>
      <c r="JF11" s="109"/>
      <c r="JG11" s="107" t="s">
        <v>205</v>
      </c>
      <c r="JH11" s="108"/>
      <c r="JI11" s="109"/>
      <c r="JJ11" s="107" t="s">
        <v>206</v>
      </c>
      <c r="JK11" s="108"/>
      <c r="JL11" s="109"/>
      <c r="JM11" s="107" t="s">
        <v>231</v>
      </c>
      <c r="JN11" s="108"/>
      <c r="JO11" s="109"/>
      <c r="JP11" s="107" t="s">
        <v>232</v>
      </c>
      <c r="JQ11" s="108"/>
      <c r="JR11" s="109"/>
      <c r="JS11" s="107" t="s">
        <v>233</v>
      </c>
      <c r="JT11" s="108"/>
      <c r="JU11" s="109"/>
      <c r="JV11" s="107" t="s">
        <v>1178</v>
      </c>
      <c r="JW11" s="108"/>
      <c r="JX11" s="109"/>
      <c r="JY11" s="107" t="s">
        <v>1179</v>
      </c>
      <c r="JZ11" s="108"/>
      <c r="KA11" s="109"/>
      <c r="KB11" s="107" t="s">
        <v>1180</v>
      </c>
      <c r="KC11" s="108"/>
      <c r="KD11" s="109"/>
      <c r="KE11" s="107" t="s">
        <v>1181</v>
      </c>
      <c r="KF11" s="108"/>
      <c r="KG11" s="109"/>
      <c r="KH11" s="107" t="s">
        <v>1182</v>
      </c>
      <c r="KI11" s="108"/>
      <c r="KJ11" s="109"/>
      <c r="KK11" s="107" t="s">
        <v>1183</v>
      </c>
      <c r="KL11" s="108"/>
      <c r="KM11" s="109"/>
      <c r="KN11" s="92" t="s">
        <v>1184</v>
      </c>
      <c r="KO11" s="93"/>
      <c r="KP11" s="94"/>
      <c r="KQ11" s="92" t="s">
        <v>1185</v>
      </c>
      <c r="KR11" s="93"/>
      <c r="KS11" s="94"/>
      <c r="KT11" s="92" t="s">
        <v>1186</v>
      </c>
      <c r="KU11" s="93"/>
      <c r="KV11" s="94"/>
      <c r="KW11" s="107" t="s">
        <v>1187</v>
      </c>
      <c r="KX11" s="108"/>
      <c r="KY11" s="109"/>
      <c r="KZ11" s="107" t="s">
        <v>1188</v>
      </c>
      <c r="LA11" s="108"/>
      <c r="LB11" s="109"/>
      <c r="LC11" s="92" t="s">
        <v>1189</v>
      </c>
      <c r="LD11" s="93"/>
      <c r="LE11" s="94"/>
      <c r="LF11" s="92" t="s">
        <v>1190</v>
      </c>
      <c r="LG11" s="93"/>
      <c r="LH11" s="94"/>
      <c r="LI11" s="92" t="s">
        <v>1191</v>
      </c>
      <c r="LJ11" s="93"/>
      <c r="LK11" s="94"/>
      <c r="LL11" s="94" t="s">
        <v>1192</v>
      </c>
      <c r="LM11" s="50"/>
      <c r="LN11" s="50"/>
      <c r="LO11" s="50" t="s">
        <v>1193</v>
      </c>
      <c r="LP11" s="50"/>
      <c r="LQ11" s="50"/>
      <c r="LR11" s="59" t="s">
        <v>1194</v>
      </c>
      <c r="LS11" s="63"/>
      <c r="LT11" s="64"/>
      <c r="LU11" s="50" t="s">
        <v>1195</v>
      </c>
      <c r="LV11" s="50"/>
      <c r="LW11" s="50"/>
      <c r="LX11" s="50" t="s">
        <v>1196</v>
      </c>
      <c r="LY11" s="50"/>
      <c r="LZ11" s="50"/>
      <c r="MA11" s="50" t="s">
        <v>1197</v>
      </c>
      <c r="MB11" s="50"/>
      <c r="MC11" s="50"/>
      <c r="MD11" s="50" t="s">
        <v>1198</v>
      </c>
      <c r="ME11" s="50"/>
      <c r="MF11" s="50"/>
      <c r="MG11" s="50" t="s">
        <v>1199</v>
      </c>
      <c r="MH11" s="50"/>
      <c r="MI11" s="50"/>
      <c r="MJ11" s="50" t="s">
        <v>1200</v>
      </c>
      <c r="MK11" s="50"/>
      <c r="ML11" s="50"/>
      <c r="MM11" s="107" t="s">
        <v>1201</v>
      </c>
      <c r="MN11" s="108"/>
      <c r="MO11" s="109"/>
      <c r="MP11" s="107" t="s">
        <v>1202</v>
      </c>
      <c r="MQ11" s="108"/>
      <c r="MR11" s="109"/>
      <c r="MS11" s="107" t="s">
        <v>1203</v>
      </c>
      <c r="MT11" s="108"/>
      <c r="MU11" s="108"/>
      <c r="MV11" s="50" t="s">
        <v>1204</v>
      </c>
      <c r="MW11" s="50"/>
      <c r="MX11" s="50"/>
      <c r="MY11" s="107" t="s">
        <v>1205</v>
      </c>
      <c r="MZ11" s="108"/>
      <c r="NA11" s="109"/>
      <c r="NB11" s="107" t="s">
        <v>1206</v>
      </c>
      <c r="NC11" s="108"/>
      <c r="ND11" s="109"/>
      <c r="NE11" s="107" t="s">
        <v>1207</v>
      </c>
      <c r="NF11" s="108"/>
      <c r="NG11" s="109"/>
      <c r="NH11" s="107" t="s">
        <v>1208</v>
      </c>
      <c r="NI11" s="108"/>
      <c r="NJ11" s="109"/>
      <c r="NK11" s="107" t="s">
        <v>1209</v>
      </c>
      <c r="NL11" s="108"/>
      <c r="NM11" s="109"/>
      <c r="NN11" s="107" t="s">
        <v>1210</v>
      </c>
      <c r="NO11" s="108"/>
      <c r="NP11" s="109"/>
      <c r="NQ11" s="107" t="s">
        <v>1211</v>
      </c>
      <c r="NR11" s="108"/>
      <c r="NS11" s="109"/>
      <c r="NT11" s="107" t="s">
        <v>1212</v>
      </c>
      <c r="NU11" s="108"/>
      <c r="NV11" s="108"/>
      <c r="NW11" s="108" t="s">
        <v>1213</v>
      </c>
      <c r="NX11" s="108"/>
      <c r="NY11" s="108"/>
      <c r="NZ11" s="108" t="s">
        <v>1214</v>
      </c>
      <c r="OA11" s="108"/>
      <c r="OB11" s="108"/>
      <c r="OC11" s="108" t="s">
        <v>1215</v>
      </c>
      <c r="OD11" s="108"/>
      <c r="OE11" s="108"/>
      <c r="OF11" s="108" t="s">
        <v>1216</v>
      </c>
      <c r="OG11" s="108"/>
      <c r="OH11" s="108"/>
      <c r="OI11" s="108" t="s">
        <v>1217</v>
      </c>
      <c r="OJ11" s="108"/>
      <c r="OK11" s="108"/>
      <c r="OL11" s="108" t="s">
        <v>1218</v>
      </c>
      <c r="OM11" s="108"/>
      <c r="ON11" s="108"/>
      <c r="OO11" s="108" t="s">
        <v>1219</v>
      </c>
      <c r="OP11" s="108"/>
      <c r="OQ11" s="108"/>
      <c r="OR11" s="108" t="s">
        <v>1220</v>
      </c>
      <c r="OS11" s="108"/>
      <c r="OT11" s="108"/>
      <c r="OU11" s="108" t="s">
        <v>1221</v>
      </c>
      <c r="OV11" s="108"/>
      <c r="OW11" s="108"/>
      <c r="OX11" s="108" t="s">
        <v>1222</v>
      </c>
      <c r="OY11" s="108"/>
      <c r="OZ11" s="108"/>
      <c r="PA11" s="50" t="s">
        <v>1139</v>
      </c>
      <c r="PB11" s="50"/>
      <c r="PC11" s="50"/>
      <c r="PD11" s="50" t="s">
        <v>1140</v>
      </c>
      <c r="PE11" s="50"/>
      <c r="PF11" s="50"/>
      <c r="PG11" s="50" t="s">
        <v>1141</v>
      </c>
      <c r="PH11" s="50"/>
      <c r="PI11" s="50"/>
      <c r="PJ11" s="50" t="s">
        <v>1142</v>
      </c>
      <c r="PK11" s="50"/>
      <c r="PL11" s="50"/>
      <c r="PM11" s="50" t="s">
        <v>1143</v>
      </c>
      <c r="PN11" s="50"/>
      <c r="PO11" s="50"/>
      <c r="PP11" s="50" t="s">
        <v>1144</v>
      </c>
      <c r="PQ11" s="50"/>
      <c r="PR11" s="50"/>
      <c r="PS11" s="50" t="s">
        <v>1145</v>
      </c>
      <c r="PT11" s="50"/>
      <c r="PU11" s="50"/>
      <c r="PV11" s="50" t="s">
        <v>1146</v>
      </c>
      <c r="PW11" s="50"/>
      <c r="PX11" s="50"/>
      <c r="PY11" s="50" t="s">
        <v>1147</v>
      </c>
      <c r="PZ11" s="50"/>
      <c r="QA11" s="50"/>
      <c r="QB11" s="50" t="s">
        <v>1148</v>
      </c>
      <c r="QC11" s="50"/>
      <c r="QD11" s="50"/>
      <c r="QE11" s="50" t="s">
        <v>1149</v>
      </c>
      <c r="QF11" s="50"/>
      <c r="QG11" s="50"/>
      <c r="QH11" s="50" t="s">
        <v>1150</v>
      </c>
      <c r="QI11" s="50"/>
      <c r="QJ11" s="50"/>
      <c r="QK11" s="50" t="s">
        <v>1151</v>
      </c>
      <c r="QL11" s="50"/>
      <c r="QM11" s="50"/>
      <c r="QN11" s="50" t="s">
        <v>1152</v>
      </c>
      <c r="QO11" s="50"/>
      <c r="QP11" s="50"/>
      <c r="QQ11" s="50" t="s">
        <v>1153</v>
      </c>
      <c r="QR11" s="50"/>
      <c r="QS11" s="50"/>
      <c r="QT11" s="50" t="s">
        <v>1154</v>
      </c>
      <c r="QU11" s="50"/>
      <c r="QV11" s="50"/>
      <c r="QW11" s="50" t="s">
        <v>1155</v>
      </c>
      <c r="QX11" s="50"/>
      <c r="QY11" s="92"/>
      <c r="QZ11" s="50" t="s">
        <v>1156</v>
      </c>
      <c r="RA11" s="50"/>
      <c r="RB11" s="92"/>
      <c r="RC11" s="50" t="s">
        <v>1157</v>
      </c>
      <c r="RD11" s="50"/>
      <c r="RE11" s="92"/>
      <c r="RF11" s="50" t="s">
        <v>1158</v>
      </c>
      <c r="RG11" s="50"/>
      <c r="RH11" s="92"/>
      <c r="RI11" s="92" t="s">
        <v>1159</v>
      </c>
      <c r="RJ11" s="99"/>
      <c r="RK11" s="99"/>
      <c r="RL11" s="92" t="s">
        <v>1160</v>
      </c>
      <c r="RM11" s="93"/>
      <c r="RN11" s="94"/>
      <c r="RO11" s="92" t="s">
        <v>1161</v>
      </c>
      <c r="RP11" s="93"/>
      <c r="RQ11" s="94"/>
      <c r="RR11" s="92" t="s">
        <v>1162</v>
      </c>
      <c r="RS11" s="93"/>
      <c r="RT11" s="94"/>
      <c r="RU11" s="92" t="s">
        <v>1163</v>
      </c>
      <c r="RV11" s="93"/>
      <c r="RW11" s="94"/>
      <c r="RX11" s="92" t="s">
        <v>1164</v>
      </c>
      <c r="RY11" s="93"/>
      <c r="RZ11" s="94"/>
      <c r="SA11" s="92" t="s">
        <v>1165</v>
      </c>
      <c r="SB11" s="93"/>
      <c r="SC11" s="94"/>
      <c r="SD11" s="92" t="s">
        <v>1166</v>
      </c>
      <c r="SE11" s="93"/>
      <c r="SF11" s="94"/>
      <c r="SG11" s="92" t="s">
        <v>1167</v>
      </c>
      <c r="SH11" s="93"/>
      <c r="SI11" s="94"/>
      <c r="SJ11" s="92" t="s">
        <v>1168</v>
      </c>
      <c r="SK11" s="93"/>
      <c r="SL11" s="94"/>
      <c r="SM11" s="92" t="s">
        <v>1169</v>
      </c>
      <c r="SN11" s="93"/>
      <c r="SO11" s="94"/>
      <c r="SP11" s="92" t="s">
        <v>1170</v>
      </c>
      <c r="SQ11" s="93"/>
      <c r="SR11" s="94"/>
      <c r="SS11" s="92" t="s">
        <v>1171</v>
      </c>
      <c r="ST11" s="93"/>
      <c r="SU11" s="94"/>
      <c r="SV11" s="92" t="s">
        <v>1172</v>
      </c>
      <c r="SW11" s="93"/>
      <c r="SX11" s="94"/>
      <c r="SY11" s="92" t="s">
        <v>1173</v>
      </c>
      <c r="SZ11" s="93"/>
      <c r="TA11" s="94"/>
      <c r="TB11" s="92" t="s">
        <v>1174</v>
      </c>
      <c r="TC11" s="93"/>
      <c r="TD11" s="94"/>
      <c r="TE11" s="92" t="s">
        <v>1175</v>
      </c>
      <c r="TF11" s="93"/>
      <c r="TG11" s="94"/>
      <c r="TH11" s="92" t="s">
        <v>1176</v>
      </c>
      <c r="TI11" s="93"/>
      <c r="TJ11" s="94"/>
      <c r="TK11" s="92" t="s">
        <v>1177</v>
      </c>
      <c r="TL11" s="93"/>
      <c r="TM11" s="94"/>
      <c r="TN11" s="92" t="s">
        <v>2395</v>
      </c>
      <c r="TO11" s="93"/>
      <c r="TP11" s="94"/>
    </row>
    <row r="12" spans="1:536" ht="110.25" customHeight="1" thickBot="1" x14ac:dyDescent="0.3">
      <c r="A12" s="81"/>
      <c r="B12" s="81"/>
      <c r="C12" s="101" t="s">
        <v>1740</v>
      </c>
      <c r="D12" s="102"/>
      <c r="E12" s="103"/>
      <c r="F12" s="101" t="s">
        <v>1744</v>
      </c>
      <c r="G12" s="102"/>
      <c r="H12" s="103"/>
      <c r="I12" s="101" t="s">
        <v>1748</v>
      </c>
      <c r="J12" s="102"/>
      <c r="K12" s="103"/>
      <c r="L12" s="101" t="s">
        <v>1752</v>
      </c>
      <c r="M12" s="102"/>
      <c r="N12" s="103"/>
      <c r="O12" s="101" t="s">
        <v>1756</v>
      </c>
      <c r="P12" s="102"/>
      <c r="Q12" s="103"/>
      <c r="R12" s="101" t="s">
        <v>1760</v>
      </c>
      <c r="S12" s="102"/>
      <c r="T12" s="103"/>
      <c r="U12" s="101" t="s">
        <v>1764</v>
      </c>
      <c r="V12" s="102"/>
      <c r="W12" s="103"/>
      <c r="X12" s="101" t="s">
        <v>1768</v>
      </c>
      <c r="Y12" s="102"/>
      <c r="Z12" s="103"/>
      <c r="AA12" s="101" t="s">
        <v>1772</v>
      </c>
      <c r="AB12" s="102"/>
      <c r="AC12" s="103"/>
      <c r="AD12" s="101" t="s">
        <v>1776</v>
      </c>
      <c r="AE12" s="102"/>
      <c r="AF12" s="103"/>
      <c r="AG12" s="101" t="s">
        <v>1780</v>
      </c>
      <c r="AH12" s="102"/>
      <c r="AI12" s="103"/>
      <c r="AJ12" s="101" t="s">
        <v>1784</v>
      </c>
      <c r="AK12" s="102"/>
      <c r="AL12" s="103"/>
      <c r="AM12" s="101" t="s">
        <v>1788</v>
      </c>
      <c r="AN12" s="102"/>
      <c r="AO12" s="103"/>
      <c r="AP12" s="101" t="s">
        <v>1792</v>
      </c>
      <c r="AQ12" s="102"/>
      <c r="AR12" s="103"/>
      <c r="AS12" s="101" t="s">
        <v>1796</v>
      </c>
      <c r="AT12" s="102"/>
      <c r="AU12" s="103"/>
      <c r="AV12" s="101" t="s">
        <v>1800</v>
      </c>
      <c r="AW12" s="102"/>
      <c r="AX12" s="103"/>
      <c r="AY12" s="101" t="s">
        <v>1804</v>
      </c>
      <c r="AZ12" s="102"/>
      <c r="BA12" s="103"/>
      <c r="BB12" s="101" t="s">
        <v>1808</v>
      </c>
      <c r="BC12" s="102"/>
      <c r="BD12" s="103"/>
      <c r="BE12" s="101" t="s">
        <v>1812</v>
      </c>
      <c r="BF12" s="102"/>
      <c r="BG12" s="103"/>
      <c r="BH12" s="101" t="s">
        <v>1816</v>
      </c>
      <c r="BI12" s="102"/>
      <c r="BJ12" s="103"/>
      <c r="BK12" s="101" t="s">
        <v>1818</v>
      </c>
      <c r="BL12" s="102"/>
      <c r="BM12" s="103"/>
      <c r="BN12" s="101" t="s">
        <v>1822</v>
      </c>
      <c r="BO12" s="102"/>
      <c r="BP12" s="103"/>
      <c r="BQ12" s="104" t="s">
        <v>1826</v>
      </c>
      <c r="BR12" s="105"/>
      <c r="BS12" s="106"/>
      <c r="BT12" s="101" t="s">
        <v>1830</v>
      </c>
      <c r="BU12" s="102"/>
      <c r="BV12" s="103"/>
      <c r="BW12" s="101" t="s">
        <v>1834</v>
      </c>
      <c r="BX12" s="102"/>
      <c r="BY12" s="103"/>
      <c r="BZ12" s="101" t="s">
        <v>1838</v>
      </c>
      <c r="CA12" s="102"/>
      <c r="CB12" s="103"/>
      <c r="CC12" s="101" t="s">
        <v>1841</v>
      </c>
      <c r="CD12" s="102"/>
      <c r="CE12" s="103"/>
      <c r="CF12" s="101" t="s">
        <v>1845</v>
      </c>
      <c r="CG12" s="102"/>
      <c r="CH12" s="103"/>
      <c r="CI12" s="101" t="s">
        <v>1849</v>
      </c>
      <c r="CJ12" s="102"/>
      <c r="CK12" s="103"/>
      <c r="CL12" s="101" t="s">
        <v>1852</v>
      </c>
      <c r="CM12" s="102"/>
      <c r="CN12" s="103"/>
      <c r="CO12" s="101" t="s">
        <v>1856</v>
      </c>
      <c r="CP12" s="102"/>
      <c r="CQ12" s="103"/>
      <c r="CR12" s="101" t="s">
        <v>1858</v>
      </c>
      <c r="CS12" s="102"/>
      <c r="CT12" s="103"/>
      <c r="CU12" s="101" t="s">
        <v>1861</v>
      </c>
      <c r="CV12" s="102"/>
      <c r="CW12" s="103"/>
      <c r="CX12" s="101" t="s">
        <v>1865</v>
      </c>
      <c r="CY12" s="102"/>
      <c r="CZ12" s="103"/>
      <c r="DA12" s="101" t="s">
        <v>1869</v>
      </c>
      <c r="DB12" s="102"/>
      <c r="DC12" s="103"/>
      <c r="DD12" s="101" t="s">
        <v>1872</v>
      </c>
      <c r="DE12" s="102"/>
      <c r="DF12" s="103"/>
      <c r="DG12" s="101" t="s">
        <v>1873</v>
      </c>
      <c r="DH12" s="102"/>
      <c r="DI12" s="103"/>
      <c r="DJ12" s="101" t="s">
        <v>1877</v>
      </c>
      <c r="DK12" s="102"/>
      <c r="DL12" s="103"/>
      <c r="DM12" s="101" t="s">
        <v>1881</v>
      </c>
      <c r="DN12" s="102"/>
      <c r="DO12" s="103"/>
      <c r="DP12" s="101" t="s">
        <v>1885</v>
      </c>
      <c r="DQ12" s="102"/>
      <c r="DR12" s="103"/>
      <c r="DS12" s="101" t="s">
        <v>1889</v>
      </c>
      <c r="DT12" s="102"/>
      <c r="DU12" s="103"/>
      <c r="DV12" s="101" t="s">
        <v>1893</v>
      </c>
      <c r="DW12" s="102"/>
      <c r="DX12" s="103"/>
      <c r="DY12" s="101" t="s">
        <v>1896</v>
      </c>
      <c r="DZ12" s="102"/>
      <c r="EA12" s="103"/>
      <c r="EB12" s="101" t="s">
        <v>1900</v>
      </c>
      <c r="EC12" s="102"/>
      <c r="ED12" s="103"/>
      <c r="EE12" s="101" t="s">
        <v>753</v>
      </c>
      <c r="EF12" s="102"/>
      <c r="EG12" s="103"/>
      <c r="EH12" s="101" t="s">
        <v>1907</v>
      </c>
      <c r="EI12" s="102"/>
      <c r="EJ12" s="103"/>
      <c r="EK12" s="101" t="s">
        <v>1911</v>
      </c>
      <c r="EL12" s="102"/>
      <c r="EM12" s="103"/>
      <c r="EN12" s="104" t="s">
        <v>1915</v>
      </c>
      <c r="EO12" s="105"/>
      <c r="EP12" s="106"/>
      <c r="EQ12" s="104" t="s">
        <v>1919</v>
      </c>
      <c r="ER12" s="105"/>
      <c r="ES12" s="106"/>
      <c r="ET12" s="104" t="s">
        <v>1923</v>
      </c>
      <c r="EU12" s="105"/>
      <c r="EV12" s="106"/>
      <c r="EW12" s="104" t="s">
        <v>1927</v>
      </c>
      <c r="EX12" s="105"/>
      <c r="EY12" s="106"/>
      <c r="EZ12" s="101" t="s">
        <v>1931</v>
      </c>
      <c r="FA12" s="102"/>
      <c r="FB12" s="103"/>
      <c r="FC12" s="101" t="s">
        <v>1935</v>
      </c>
      <c r="FD12" s="102"/>
      <c r="FE12" s="103"/>
      <c r="FF12" s="104" t="s">
        <v>1937</v>
      </c>
      <c r="FG12" s="105"/>
      <c r="FH12" s="106"/>
      <c r="FI12" s="104" t="s">
        <v>1941</v>
      </c>
      <c r="FJ12" s="105"/>
      <c r="FK12" s="106"/>
      <c r="FL12" s="104" t="s">
        <v>1942</v>
      </c>
      <c r="FM12" s="105"/>
      <c r="FN12" s="106"/>
      <c r="FO12" s="104" t="s">
        <v>1946</v>
      </c>
      <c r="FP12" s="105"/>
      <c r="FQ12" s="106"/>
      <c r="FR12" s="104" t="s">
        <v>1950</v>
      </c>
      <c r="FS12" s="105"/>
      <c r="FT12" s="106"/>
      <c r="FU12" s="104" t="s">
        <v>1954</v>
      </c>
      <c r="FV12" s="105"/>
      <c r="FW12" s="106"/>
      <c r="FX12" s="104" t="s">
        <v>1955</v>
      </c>
      <c r="FY12" s="105"/>
      <c r="FZ12" s="106"/>
      <c r="GA12" s="104" t="s">
        <v>1956</v>
      </c>
      <c r="GB12" s="105"/>
      <c r="GC12" s="106"/>
      <c r="GD12" s="104" t="s">
        <v>1960</v>
      </c>
      <c r="GE12" s="105"/>
      <c r="GF12" s="106"/>
      <c r="GG12" s="104" t="s">
        <v>1961</v>
      </c>
      <c r="GH12" s="105"/>
      <c r="GI12" s="106"/>
      <c r="GJ12" s="104" t="s">
        <v>1965</v>
      </c>
      <c r="GK12" s="105"/>
      <c r="GL12" s="106"/>
      <c r="GM12" s="104" t="s">
        <v>948</v>
      </c>
      <c r="GN12" s="105"/>
      <c r="GO12" s="106"/>
      <c r="GP12" s="104" t="s">
        <v>454</v>
      </c>
      <c r="GQ12" s="105"/>
      <c r="GR12" s="106"/>
      <c r="GS12" s="104" t="s">
        <v>1974</v>
      </c>
      <c r="GT12" s="105"/>
      <c r="GU12" s="106"/>
      <c r="GV12" s="101" t="s">
        <v>1975</v>
      </c>
      <c r="GW12" s="102"/>
      <c r="GX12" s="103"/>
      <c r="GY12" s="101" t="s">
        <v>1979</v>
      </c>
      <c r="GZ12" s="102"/>
      <c r="HA12" s="103"/>
      <c r="HB12" s="101" t="s">
        <v>1983</v>
      </c>
      <c r="HC12" s="102"/>
      <c r="HD12" s="103"/>
      <c r="HE12" s="101" t="s">
        <v>1987</v>
      </c>
      <c r="HF12" s="102"/>
      <c r="HG12" s="103"/>
      <c r="HH12" s="101" t="s">
        <v>1990</v>
      </c>
      <c r="HI12" s="102"/>
      <c r="HJ12" s="103"/>
      <c r="HK12" s="101" t="s">
        <v>1994</v>
      </c>
      <c r="HL12" s="102"/>
      <c r="HM12" s="103"/>
      <c r="HN12" s="101" t="s">
        <v>1997</v>
      </c>
      <c r="HO12" s="102"/>
      <c r="HP12" s="103"/>
      <c r="HQ12" s="101" t="s">
        <v>2001</v>
      </c>
      <c r="HR12" s="102"/>
      <c r="HS12" s="103"/>
      <c r="HT12" s="101" t="s">
        <v>2005</v>
      </c>
      <c r="HU12" s="102"/>
      <c r="HV12" s="103"/>
      <c r="HW12" s="101" t="s">
        <v>2009</v>
      </c>
      <c r="HX12" s="102"/>
      <c r="HY12" s="103"/>
      <c r="HZ12" s="101" t="s">
        <v>2013</v>
      </c>
      <c r="IA12" s="102"/>
      <c r="IB12" s="103"/>
      <c r="IC12" s="101" t="s">
        <v>2017</v>
      </c>
      <c r="ID12" s="102"/>
      <c r="IE12" s="103"/>
      <c r="IF12" s="101" t="s">
        <v>2021</v>
      </c>
      <c r="IG12" s="102"/>
      <c r="IH12" s="103"/>
      <c r="II12" s="104" t="s">
        <v>2025</v>
      </c>
      <c r="IJ12" s="105"/>
      <c r="IK12" s="106"/>
      <c r="IL12" s="104" t="s">
        <v>2029</v>
      </c>
      <c r="IM12" s="105"/>
      <c r="IN12" s="106"/>
      <c r="IO12" s="104" t="s">
        <v>2032</v>
      </c>
      <c r="IP12" s="105"/>
      <c r="IQ12" s="106"/>
      <c r="IR12" s="104" t="s">
        <v>2036</v>
      </c>
      <c r="IS12" s="105"/>
      <c r="IT12" s="106"/>
      <c r="IU12" s="104" t="s">
        <v>2040</v>
      </c>
      <c r="IV12" s="105"/>
      <c r="IW12" s="106"/>
      <c r="IX12" s="104" t="s">
        <v>2044</v>
      </c>
      <c r="IY12" s="105"/>
      <c r="IZ12" s="106"/>
      <c r="JA12" s="104" t="s">
        <v>2048</v>
      </c>
      <c r="JB12" s="105"/>
      <c r="JC12" s="106"/>
      <c r="JD12" s="104" t="s">
        <v>2052</v>
      </c>
      <c r="JE12" s="105"/>
      <c r="JF12" s="106"/>
      <c r="JG12" s="104" t="s">
        <v>2056</v>
      </c>
      <c r="JH12" s="105"/>
      <c r="JI12" s="106"/>
      <c r="JJ12" s="101" t="s">
        <v>2060</v>
      </c>
      <c r="JK12" s="102"/>
      <c r="JL12" s="103"/>
      <c r="JM12" s="101" t="s">
        <v>2064</v>
      </c>
      <c r="JN12" s="102"/>
      <c r="JO12" s="103"/>
      <c r="JP12" s="101" t="s">
        <v>2068</v>
      </c>
      <c r="JQ12" s="102"/>
      <c r="JR12" s="103"/>
      <c r="JS12" s="101" t="s">
        <v>2072</v>
      </c>
      <c r="JT12" s="102"/>
      <c r="JU12" s="103"/>
      <c r="JV12" s="104" t="s">
        <v>2076</v>
      </c>
      <c r="JW12" s="105"/>
      <c r="JX12" s="106"/>
      <c r="JY12" s="104" t="s">
        <v>2080</v>
      </c>
      <c r="JZ12" s="105"/>
      <c r="KA12" s="106"/>
      <c r="KB12" s="104" t="s">
        <v>2084</v>
      </c>
      <c r="KC12" s="105"/>
      <c r="KD12" s="106"/>
      <c r="KE12" s="101" t="s">
        <v>2088</v>
      </c>
      <c r="KF12" s="102"/>
      <c r="KG12" s="103"/>
      <c r="KH12" s="101" t="s">
        <v>2092</v>
      </c>
      <c r="KI12" s="102"/>
      <c r="KJ12" s="103"/>
      <c r="KK12" s="101" t="s">
        <v>2093</v>
      </c>
      <c r="KL12" s="102"/>
      <c r="KM12" s="103"/>
      <c r="KN12" s="101" t="s">
        <v>2097</v>
      </c>
      <c r="KO12" s="102"/>
      <c r="KP12" s="103"/>
      <c r="KQ12" s="101" t="s">
        <v>2098</v>
      </c>
      <c r="KR12" s="102"/>
      <c r="KS12" s="103"/>
      <c r="KT12" s="101" t="s">
        <v>2102</v>
      </c>
      <c r="KU12" s="102"/>
      <c r="KV12" s="103"/>
      <c r="KW12" s="104" t="s">
        <v>2106</v>
      </c>
      <c r="KX12" s="105"/>
      <c r="KY12" s="106"/>
      <c r="KZ12" s="104" t="s">
        <v>2110</v>
      </c>
      <c r="LA12" s="105"/>
      <c r="LB12" s="106"/>
      <c r="LC12" s="104" t="s">
        <v>2114</v>
      </c>
      <c r="LD12" s="105"/>
      <c r="LE12" s="106"/>
      <c r="LF12" s="104" t="s">
        <v>2118</v>
      </c>
      <c r="LG12" s="105"/>
      <c r="LH12" s="106"/>
      <c r="LI12" s="104" t="s">
        <v>2122</v>
      </c>
      <c r="LJ12" s="105"/>
      <c r="LK12" s="106"/>
      <c r="LL12" s="104" t="s">
        <v>2126</v>
      </c>
      <c r="LM12" s="105"/>
      <c r="LN12" s="106"/>
      <c r="LO12" s="104" t="s">
        <v>2130</v>
      </c>
      <c r="LP12" s="105"/>
      <c r="LQ12" s="106"/>
      <c r="LR12" s="104" t="s">
        <v>2134</v>
      </c>
      <c r="LS12" s="105"/>
      <c r="LT12" s="106"/>
      <c r="LU12" s="104" t="s">
        <v>2138</v>
      </c>
      <c r="LV12" s="105"/>
      <c r="LW12" s="106"/>
      <c r="LX12" s="101" t="s">
        <v>2142</v>
      </c>
      <c r="LY12" s="102"/>
      <c r="LZ12" s="103"/>
      <c r="MA12" s="101" t="s">
        <v>2146</v>
      </c>
      <c r="MB12" s="102"/>
      <c r="MC12" s="103"/>
      <c r="MD12" s="101" t="s">
        <v>2150</v>
      </c>
      <c r="ME12" s="102"/>
      <c r="MF12" s="103"/>
      <c r="MG12" s="101" t="s">
        <v>2154</v>
      </c>
      <c r="MH12" s="102"/>
      <c r="MI12" s="103"/>
      <c r="MJ12" s="101" t="s">
        <v>2157</v>
      </c>
      <c r="MK12" s="102"/>
      <c r="ML12" s="103"/>
      <c r="MM12" s="101" t="s">
        <v>2161</v>
      </c>
      <c r="MN12" s="102"/>
      <c r="MO12" s="103"/>
      <c r="MP12" s="101" t="s">
        <v>2165</v>
      </c>
      <c r="MQ12" s="102"/>
      <c r="MR12" s="103"/>
      <c r="MS12" s="101" t="s">
        <v>2168</v>
      </c>
      <c r="MT12" s="102"/>
      <c r="MU12" s="103"/>
      <c r="MV12" s="101" t="s">
        <v>2172</v>
      </c>
      <c r="MW12" s="102"/>
      <c r="MX12" s="103"/>
      <c r="MY12" s="101" t="s">
        <v>2176</v>
      </c>
      <c r="MZ12" s="102"/>
      <c r="NA12" s="103"/>
      <c r="NB12" s="101" t="s">
        <v>2180</v>
      </c>
      <c r="NC12" s="102"/>
      <c r="ND12" s="103"/>
      <c r="NE12" s="104" t="s">
        <v>2184</v>
      </c>
      <c r="NF12" s="105"/>
      <c r="NG12" s="106"/>
      <c r="NH12" s="104" t="s">
        <v>2188</v>
      </c>
      <c r="NI12" s="105"/>
      <c r="NJ12" s="106"/>
      <c r="NK12" s="104" t="s">
        <v>2192</v>
      </c>
      <c r="NL12" s="105"/>
      <c r="NM12" s="106"/>
      <c r="NN12" s="104" t="s">
        <v>2196</v>
      </c>
      <c r="NO12" s="105"/>
      <c r="NP12" s="106"/>
      <c r="NQ12" s="104" t="s">
        <v>2200</v>
      </c>
      <c r="NR12" s="105"/>
      <c r="NS12" s="106"/>
      <c r="NT12" s="104" t="s">
        <v>2204</v>
      </c>
      <c r="NU12" s="105"/>
      <c r="NV12" s="106"/>
      <c r="NW12" s="104" t="s">
        <v>2208</v>
      </c>
      <c r="NX12" s="105"/>
      <c r="NY12" s="106"/>
      <c r="NZ12" s="104" t="s">
        <v>2212</v>
      </c>
      <c r="OA12" s="105"/>
      <c r="OB12" s="106"/>
      <c r="OC12" s="104" t="s">
        <v>2216</v>
      </c>
      <c r="OD12" s="105"/>
      <c r="OE12" s="106"/>
      <c r="OF12" s="104" t="s">
        <v>2220</v>
      </c>
      <c r="OG12" s="105"/>
      <c r="OH12" s="106"/>
      <c r="OI12" s="104" t="s">
        <v>2224</v>
      </c>
      <c r="OJ12" s="105"/>
      <c r="OK12" s="106"/>
      <c r="OL12" s="104" t="s">
        <v>2228</v>
      </c>
      <c r="OM12" s="105"/>
      <c r="ON12" s="106"/>
      <c r="OO12" s="104" t="s">
        <v>2232</v>
      </c>
      <c r="OP12" s="105"/>
      <c r="OQ12" s="106"/>
      <c r="OR12" s="104" t="s">
        <v>2236</v>
      </c>
      <c r="OS12" s="105"/>
      <c r="OT12" s="106"/>
      <c r="OU12" s="104" t="s">
        <v>2240</v>
      </c>
      <c r="OV12" s="105"/>
      <c r="OW12" s="106"/>
      <c r="OX12" s="104" t="s">
        <v>2244</v>
      </c>
      <c r="OY12" s="105"/>
      <c r="OZ12" s="106"/>
      <c r="PA12" s="101" t="s">
        <v>2248</v>
      </c>
      <c r="PB12" s="102"/>
      <c r="PC12" s="103"/>
      <c r="PD12" s="101" t="s">
        <v>2252</v>
      </c>
      <c r="PE12" s="102"/>
      <c r="PF12" s="103"/>
      <c r="PG12" s="101" t="s">
        <v>2255</v>
      </c>
      <c r="PH12" s="102"/>
      <c r="PI12" s="103"/>
      <c r="PJ12" s="101" t="s">
        <v>2259</v>
      </c>
      <c r="PK12" s="102"/>
      <c r="PL12" s="103"/>
      <c r="PM12" s="101" t="s">
        <v>2263</v>
      </c>
      <c r="PN12" s="102"/>
      <c r="PO12" s="103"/>
      <c r="PP12" s="101" t="s">
        <v>2267</v>
      </c>
      <c r="PQ12" s="102"/>
      <c r="PR12" s="103"/>
      <c r="PS12" s="101" t="s">
        <v>2270</v>
      </c>
      <c r="PT12" s="102"/>
      <c r="PU12" s="103"/>
      <c r="PV12" s="101" t="s">
        <v>2274</v>
      </c>
      <c r="PW12" s="102"/>
      <c r="PX12" s="103"/>
      <c r="PY12" s="101" t="s">
        <v>2278</v>
      </c>
      <c r="PZ12" s="102"/>
      <c r="QA12" s="103"/>
      <c r="QB12" s="101" t="s">
        <v>2282</v>
      </c>
      <c r="QC12" s="102"/>
      <c r="QD12" s="103"/>
      <c r="QE12" s="101" t="s">
        <v>2286</v>
      </c>
      <c r="QF12" s="102"/>
      <c r="QG12" s="103"/>
      <c r="QH12" s="101" t="s">
        <v>2290</v>
      </c>
      <c r="QI12" s="102"/>
      <c r="QJ12" s="103"/>
      <c r="QK12" s="101" t="s">
        <v>2294</v>
      </c>
      <c r="QL12" s="102"/>
      <c r="QM12" s="103"/>
      <c r="QN12" s="101" t="s">
        <v>2297</v>
      </c>
      <c r="QO12" s="102"/>
      <c r="QP12" s="103"/>
      <c r="QQ12" s="101" t="s">
        <v>2300</v>
      </c>
      <c r="QR12" s="102"/>
      <c r="QS12" s="103"/>
      <c r="QT12" s="101" t="s">
        <v>2304</v>
      </c>
      <c r="QU12" s="102"/>
      <c r="QV12" s="103"/>
      <c r="QW12" s="101" t="s">
        <v>2308</v>
      </c>
      <c r="QX12" s="102"/>
      <c r="QY12" s="103"/>
      <c r="QZ12" s="101" t="s">
        <v>2312</v>
      </c>
      <c r="RA12" s="102"/>
      <c r="RB12" s="103"/>
      <c r="RC12" s="101" t="s">
        <v>2316</v>
      </c>
      <c r="RD12" s="102"/>
      <c r="RE12" s="103"/>
      <c r="RF12" s="101" t="s">
        <v>2320</v>
      </c>
      <c r="RG12" s="102"/>
      <c r="RH12" s="103"/>
      <c r="RI12" s="101" t="s">
        <v>2324</v>
      </c>
      <c r="RJ12" s="102"/>
      <c r="RK12" s="103"/>
      <c r="RL12" s="101" t="s">
        <v>2326</v>
      </c>
      <c r="RM12" s="102"/>
      <c r="RN12" s="103"/>
      <c r="RO12" s="101" t="s">
        <v>2330</v>
      </c>
      <c r="RP12" s="102"/>
      <c r="RQ12" s="103"/>
      <c r="RR12" s="101" t="s">
        <v>2334</v>
      </c>
      <c r="RS12" s="102"/>
      <c r="RT12" s="103"/>
      <c r="RU12" s="101" t="s">
        <v>2338</v>
      </c>
      <c r="RV12" s="102"/>
      <c r="RW12" s="103"/>
      <c r="RX12" s="101" t="s">
        <v>2342</v>
      </c>
      <c r="RY12" s="102"/>
      <c r="RZ12" s="103"/>
      <c r="SA12" s="101" t="s">
        <v>2346</v>
      </c>
      <c r="SB12" s="102"/>
      <c r="SC12" s="103"/>
      <c r="SD12" s="101" t="s">
        <v>2350</v>
      </c>
      <c r="SE12" s="102"/>
      <c r="SF12" s="103"/>
      <c r="SG12" s="101" t="s">
        <v>2354</v>
      </c>
      <c r="SH12" s="102"/>
      <c r="SI12" s="103"/>
      <c r="SJ12" s="101" t="s">
        <v>2358</v>
      </c>
      <c r="SK12" s="102"/>
      <c r="SL12" s="103"/>
      <c r="SM12" s="101" t="s">
        <v>2359</v>
      </c>
      <c r="SN12" s="102"/>
      <c r="SO12" s="103"/>
      <c r="SP12" s="101" t="s">
        <v>2363</v>
      </c>
      <c r="SQ12" s="102"/>
      <c r="SR12" s="103"/>
      <c r="SS12" s="101" t="s">
        <v>2367</v>
      </c>
      <c r="ST12" s="102"/>
      <c r="SU12" s="103"/>
      <c r="SV12" s="101" t="s">
        <v>2371</v>
      </c>
      <c r="SW12" s="102"/>
      <c r="SX12" s="115"/>
      <c r="SY12" s="114" t="s">
        <v>2375</v>
      </c>
      <c r="SZ12" s="102"/>
      <c r="TA12" s="115"/>
      <c r="TB12" s="114" t="s">
        <v>2379</v>
      </c>
      <c r="TC12" s="102"/>
      <c r="TD12" s="103"/>
      <c r="TE12" s="101" t="s">
        <v>2383</v>
      </c>
      <c r="TF12" s="102"/>
      <c r="TG12" s="103"/>
      <c r="TH12" s="101" t="s">
        <v>2387</v>
      </c>
      <c r="TI12" s="102"/>
      <c r="TJ12" s="103"/>
      <c r="TK12" s="101" t="s">
        <v>2391</v>
      </c>
      <c r="TL12" s="102"/>
      <c r="TM12" s="103"/>
      <c r="TN12" s="101" t="s">
        <v>2396</v>
      </c>
      <c r="TO12" s="102"/>
      <c r="TP12" s="103"/>
    </row>
    <row r="13" spans="1:536" ht="204.75" thickBot="1" x14ac:dyDescent="0.3">
      <c r="A13" s="81"/>
      <c r="B13" s="81"/>
      <c r="C13" s="31" t="s">
        <v>1741</v>
      </c>
      <c r="D13" s="33" t="s">
        <v>1742</v>
      </c>
      <c r="E13" s="32" t="s">
        <v>1743</v>
      </c>
      <c r="F13" s="31" t="s">
        <v>1745</v>
      </c>
      <c r="G13" s="33" t="s">
        <v>1746</v>
      </c>
      <c r="H13" s="32" t="s">
        <v>1747</v>
      </c>
      <c r="I13" s="31" t="s">
        <v>1749</v>
      </c>
      <c r="J13" s="33" t="s">
        <v>1750</v>
      </c>
      <c r="K13" s="32" t="s">
        <v>1751</v>
      </c>
      <c r="L13" s="31" t="s">
        <v>1753</v>
      </c>
      <c r="M13" s="33" t="s">
        <v>1754</v>
      </c>
      <c r="N13" s="32" t="s">
        <v>1755</v>
      </c>
      <c r="O13" s="31" t="s">
        <v>1757</v>
      </c>
      <c r="P13" s="33" t="s">
        <v>1758</v>
      </c>
      <c r="Q13" s="32" t="s">
        <v>1759</v>
      </c>
      <c r="R13" s="31" t="s">
        <v>1761</v>
      </c>
      <c r="S13" s="33" t="s">
        <v>1762</v>
      </c>
      <c r="T13" s="32" t="s">
        <v>1763</v>
      </c>
      <c r="U13" s="31" t="s">
        <v>1765</v>
      </c>
      <c r="V13" s="33" t="s">
        <v>1766</v>
      </c>
      <c r="W13" s="32" t="s">
        <v>1767</v>
      </c>
      <c r="X13" s="31" t="s">
        <v>1769</v>
      </c>
      <c r="Y13" s="33" t="s">
        <v>1770</v>
      </c>
      <c r="Z13" s="32" t="s">
        <v>1771</v>
      </c>
      <c r="AA13" s="31" t="s">
        <v>1773</v>
      </c>
      <c r="AB13" s="33" t="s">
        <v>1774</v>
      </c>
      <c r="AC13" s="32" t="s">
        <v>1775</v>
      </c>
      <c r="AD13" s="31" t="s">
        <v>1777</v>
      </c>
      <c r="AE13" s="33" t="s">
        <v>1778</v>
      </c>
      <c r="AF13" s="32" t="s">
        <v>1779</v>
      </c>
      <c r="AG13" s="31" t="s">
        <v>1781</v>
      </c>
      <c r="AH13" s="33" t="s">
        <v>1782</v>
      </c>
      <c r="AI13" s="32" t="s">
        <v>1783</v>
      </c>
      <c r="AJ13" s="31" t="s">
        <v>1785</v>
      </c>
      <c r="AK13" s="33" t="s">
        <v>1786</v>
      </c>
      <c r="AL13" s="32" t="s">
        <v>1787</v>
      </c>
      <c r="AM13" s="31" t="s">
        <v>1789</v>
      </c>
      <c r="AN13" s="33" t="s">
        <v>1790</v>
      </c>
      <c r="AO13" s="32" t="s">
        <v>1791</v>
      </c>
      <c r="AP13" s="31" t="s">
        <v>1793</v>
      </c>
      <c r="AQ13" s="33" t="s">
        <v>1794</v>
      </c>
      <c r="AR13" s="32" t="s">
        <v>1795</v>
      </c>
      <c r="AS13" s="31" t="s">
        <v>1797</v>
      </c>
      <c r="AT13" s="33" t="s">
        <v>1798</v>
      </c>
      <c r="AU13" s="32" t="s">
        <v>1799</v>
      </c>
      <c r="AV13" s="31" t="s">
        <v>1801</v>
      </c>
      <c r="AW13" s="33" t="s">
        <v>1802</v>
      </c>
      <c r="AX13" s="32" t="s">
        <v>1803</v>
      </c>
      <c r="AY13" s="31" t="s">
        <v>1805</v>
      </c>
      <c r="AZ13" s="33" t="s">
        <v>1806</v>
      </c>
      <c r="BA13" s="32" t="s">
        <v>1807</v>
      </c>
      <c r="BB13" s="31" t="s">
        <v>1809</v>
      </c>
      <c r="BC13" s="33" t="s">
        <v>1810</v>
      </c>
      <c r="BD13" s="32" t="s">
        <v>1811</v>
      </c>
      <c r="BE13" s="31" t="s">
        <v>1813</v>
      </c>
      <c r="BF13" s="33" t="s">
        <v>1814</v>
      </c>
      <c r="BG13" s="32" t="s">
        <v>1815</v>
      </c>
      <c r="BH13" s="31" t="s">
        <v>849</v>
      </c>
      <c r="BI13" s="33" t="s">
        <v>851</v>
      </c>
      <c r="BJ13" s="32" t="s">
        <v>1817</v>
      </c>
      <c r="BK13" s="31" t="s">
        <v>1819</v>
      </c>
      <c r="BL13" s="33" t="s">
        <v>1820</v>
      </c>
      <c r="BM13" s="32" t="s">
        <v>1821</v>
      </c>
      <c r="BN13" s="31" t="s">
        <v>1823</v>
      </c>
      <c r="BO13" s="33" t="s">
        <v>1824</v>
      </c>
      <c r="BP13" s="32" t="s">
        <v>1825</v>
      </c>
      <c r="BQ13" s="31" t="s">
        <v>1827</v>
      </c>
      <c r="BR13" s="33" t="s">
        <v>1828</v>
      </c>
      <c r="BS13" s="32" t="s">
        <v>1829</v>
      </c>
      <c r="BT13" s="31" t="s">
        <v>1831</v>
      </c>
      <c r="BU13" s="33" t="s">
        <v>1832</v>
      </c>
      <c r="BV13" s="32" t="s">
        <v>1833</v>
      </c>
      <c r="BW13" s="31" t="s">
        <v>1835</v>
      </c>
      <c r="BX13" s="33" t="s">
        <v>1836</v>
      </c>
      <c r="BY13" s="32" t="s">
        <v>1837</v>
      </c>
      <c r="BZ13" s="31" t="s">
        <v>435</v>
      </c>
      <c r="CA13" s="33" t="s">
        <v>1839</v>
      </c>
      <c r="CB13" s="32" t="s">
        <v>1840</v>
      </c>
      <c r="CC13" s="31" t="s">
        <v>1842</v>
      </c>
      <c r="CD13" s="33" t="s">
        <v>1843</v>
      </c>
      <c r="CE13" s="32" t="s">
        <v>1844</v>
      </c>
      <c r="CF13" s="31" t="s">
        <v>1846</v>
      </c>
      <c r="CG13" s="33" t="s">
        <v>1847</v>
      </c>
      <c r="CH13" s="32" t="s">
        <v>1848</v>
      </c>
      <c r="CI13" s="31" t="s">
        <v>459</v>
      </c>
      <c r="CJ13" s="33" t="s">
        <v>1850</v>
      </c>
      <c r="CK13" s="32" t="s">
        <v>1851</v>
      </c>
      <c r="CL13" s="31" t="s">
        <v>1853</v>
      </c>
      <c r="CM13" s="33" t="s">
        <v>1854</v>
      </c>
      <c r="CN13" s="32" t="s">
        <v>1855</v>
      </c>
      <c r="CO13" s="31" t="s">
        <v>729</v>
      </c>
      <c r="CP13" s="33" t="s">
        <v>1857</v>
      </c>
      <c r="CQ13" s="32" t="s">
        <v>733</v>
      </c>
      <c r="CR13" s="31" t="s">
        <v>1859</v>
      </c>
      <c r="CS13" s="33" t="s">
        <v>1859</v>
      </c>
      <c r="CT13" s="32" t="s">
        <v>1860</v>
      </c>
      <c r="CU13" s="31" t="s">
        <v>1862</v>
      </c>
      <c r="CV13" s="33" t="s">
        <v>1863</v>
      </c>
      <c r="CW13" s="32" t="s">
        <v>1864</v>
      </c>
      <c r="CX13" s="31" t="s">
        <v>1866</v>
      </c>
      <c r="CY13" s="33" t="s">
        <v>1867</v>
      </c>
      <c r="CZ13" s="32" t="s">
        <v>1868</v>
      </c>
      <c r="DA13" s="31" t="s">
        <v>620</v>
      </c>
      <c r="DB13" s="33" t="s">
        <v>1870</v>
      </c>
      <c r="DC13" s="32" t="s">
        <v>1871</v>
      </c>
      <c r="DD13" s="31" t="s">
        <v>620</v>
      </c>
      <c r="DE13" s="33" t="s">
        <v>1870</v>
      </c>
      <c r="DF13" s="32" t="s">
        <v>1871</v>
      </c>
      <c r="DG13" s="31" t="s">
        <v>1874</v>
      </c>
      <c r="DH13" s="33" t="s">
        <v>1875</v>
      </c>
      <c r="DI13" s="32" t="s">
        <v>1876</v>
      </c>
      <c r="DJ13" s="31" t="s">
        <v>1878</v>
      </c>
      <c r="DK13" s="33" t="s">
        <v>1879</v>
      </c>
      <c r="DL13" s="32" t="s">
        <v>1880</v>
      </c>
      <c r="DM13" s="31" t="s">
        <v>1882</v>
      </c>
      <c r="DN13" s="33" t="s">
        <v>1883</v>
      </c>
      <c r="DO13" s="32" t="s">
        <v>1884</v>
      </c>
      <c r="DP13" s="31" t="s">
        <v>1886</v>
      </c>
      <c r="DQ13" s="33" t="s">
        <v>1887</v>
      </c>
      <c r="DR13" s="32" t="s">
        <v>1888</v>
      </c>
      <c r="DS13" s="31" t="s">
        <v>1890</v>
      </c>
      <c r="DT13" s="33" t="s">
        <v>1891</v>
      </c>
      <c r="DU13" s="32" t="s">
        <v>1892</v>
      </c>
      <c r="DV13" s="31" t="s">
        <v>929</v>
      </c>
      <c r="DW13" s="33" t="s">
        <v>1894</v>
      </c>
      <c r="DX13" s="32" t="s">
        <v>1895</v>
      </c>
      <c r="DY13" s="31" t="s">
        <v>1897</v>
      </c>
      <c r="DZ13" s="33" t="s">
        <v>1898</v>
      </c>
      <c r="EA13" s="32" t="s">
        <v>1899</v>
      </c>
      <c r="EB13" s="31" t="s">
        <v>1901</v>
      </c>
      <c r="EC13" s="33" t="s">
        <v>1902</v>
      </c>
      <c r="ED13" s="32" t="s">
        <v>1903</v>
      </c>
      <c r="EE13" s="31" t="s">
        <v>1904</v>
      </c>
      <c r="EF13" s="33" t="s">
        <v>1905</v>
      </c>
      <c r="EG13" s="32" t="s">
        <v>1906</v>
      </c>
      <c r="EH13" s="31" t="s">
        <v>1908</v>
      </c>
      <c r="EI13" s="33" t="s">
        <v>1909</v>
      </c>
      <c r="EJ13" s="32" t="s">
        <v>1910</v>
      </c>
      <c r="EK13" s="31" t="s">
        <v>1912</v>
      </c>
      <c r="EL13" s="33" t="s">
        <v>1913</v>
      </c>
      <c r="EM13" s="32" t="s">
        <v>1914</v>
      </c>
      <c r="EN13" s="31" t="s">
        <v>1916</v>
      </c>
      <c r="EO13" s="33" t="s">
        <v>1917</v>
      </c>
      <c r="EP13" s="32" t="s">
        <v>1918</v>
      </c>
      <c r="EQ13" s="31" t="s">
        <v>1920</v>
      </c>
      <c r="ER13" s="33" t="s">
        <v>1921</v>
      </c>
      <c r="ES13" s="32" t="s">
        <v>1922</v>
      </c>
      <c r="ET13" s="31" t="s">
        <v>1924</v>
      </c>
      <c r="EU13" s="33" t="s">
        <v>1925</v>
      </c>
      <c r="EV13" s="32" t="s">
        <v>1926</v>
      </c>
      <c r="EW13" s="31" t="s">
        <v>1928</v>
      </c>
      <c r="EX13" s="33" t="s">
        <v>1929</v>
      </c>
      <c r="EY13" s="32" t="s">
        <v>1930</v>
      </c>
      <c r="EZ13" s="31" t="s">
        <v>1932</v>
      </c>
      <c r="FA13" s="33" t="s">
        <v>1933</v>
      </c>
      <c r="FB13" s="32" t="s">
        <v>1934</v>
      </c>
      <c r="FC13" s="31" t="s">
        <v>3157</v>
      </c>
      <c r="FD13" s="33" t="s">
        <v>3158</v>
      </c>
      <c r="FE13" s="32" t="s">
        <v>1936</v>
      </c>
      <c r="FF13" s="31" t="s">
        <v>1938</v>
      </c>
      <c r="FG13" s="33" t="s">
        <v>1939</v>
      </c>
      <c r="FH13" s="32" t="s">
        <v>1940</v>
      </c>
      <c r="FI13" s="31" t="s">
        <v>729</v>
      </c>
      <c r="FJ13" s="33" t="s">
        <v>730</v>
      </c>
      <c r="FK13" s="32" t="s">
        <v>733</v>
      </c>
      <c r="FL13" s="31" t="s">
        <v>1943</v>
      </c>
      <c r="FM13" s="33" t="s">
        <v>1944</v>
      </c>
      <c r="FN13" s="32" t="s">
        <v>1945</v>
      </c>
      <c r="FO13" s="31" t="s">
        <v>1947</v>
      </c>
      <c r="FP13" s="33" t="s">
        <v>1948</v>
      </c>
      <c r="FQ13" s="32" t="s">
        <v>1949</v>
      </c>
      <c r="FR13" s="31" t="s">
        <v>1951</v>
      </c>
      <c r="FS13" s="33" t="s">
        <v>1952</v>
      </c>
      <c r="FT13" s="32" t="s">
        <v>1953</v>
      </c>
      <c r="FU13" s="27" t="s">
        <v>564</v>
      </c>
      <c r="FV13" s="28" t="s">
        <v>460</v>
      </c>
      <c r="FW13" s="29" t="s">
        <v>461</v>
      </c>
      <c r="FX13" s="27" t="s">
        <v>459</v>
      </c>
      <c r="FY13" s="28" t="s">
        <v>719</v>
      </c>
      <c r="FZ13" s="29" t="s">
        <v>461</v>
      </c>
      <c r="GA13" s="27" t="s">
        <v>1957</v>
      </c>
      <c r="GB13" s="28" t="s">
        <v>1958</v>
      </c>
      <c r="GC13" s="29" t="s">
        <v>1959</v>
      </c>
      <c r="GD13" s="17" t="s">
        <v>564</v>
      </c>
      <c r="GE13" s="28" t="s">
        <v>460</v>
      </c>
      <c r="GF13" s="29" t="s">
        <v>461</v>
      </c>
      <c r="GG13" s="27" t="s">
        <v>1962</v>
      </c>
      <c r="GH13" s="28" t="s">
        <v>1963</v>
      </c>
      <c r="GI13" s="29" t="s">
        <v>1964</v>
      </c>
      <c r="GJ13" s="27" t="s">
        <v>631</v>
      </c>
      <c r="GK13" s="28" t="s">
        <v>1966</v>
      </c>
      <c r="GL13" s="29" t="s">
        <v>1967</v>
      </c>
      <c r="GM13" s="27" t="s">
        <v>1968</v>
      </c>
      <c r="GN13" s="28" t="s">
        <v>1969</v>
      </c>
      <c r="GO13" s="29" t="s">
        <v>1970</v>
      </c>
      <c r="GP13" s="27" t="s">
        <v>1971</v>
      </c>
      <c r="GQ13" s="28" t="s">
        <v>1972</v>
      </c>
      <c r="GR13" s="29" t="s">
        <v>1973</v>
      </c>
      <c r="GS13" s="27" t="s">
        <v>1886</v>
      </c>
      <c r="GT13" s="28" t="s">
        <v>1887</v>
      </c>
      <c r="GU13" s="29" t="s">
        <v>1888</v>
      </c>
      <c r="GV13" s="39" t="s">
        <v>1976</v>
      </c>
      <c r="GW13" s="32" t="s">
        <v>1977</v>
      </c>
      <c r="GX13" s="32" t="s">
        <v>1978</v>
      </c>
      <c r="GY13" s="40" t="s">
        <v>1980</v>
      </c>
      <c r="GZ13" s="29" t="s">
        <v>1981</v>
      </c>
      <c r="HA13" s="29" t="s">
        <v>1982</v>
      </c>
      <c r="HB13" s="39" t="s">
        <v>1984</v>
      </c>
      <c r="HC13" s="32" t="s">
        <v>1985</v>
      </c>
      <c r="HD13" s="32" t="s">
        <v>1986</v>
      </c>
      <c r="HE13" s="40" t="s">
        <v>1402</v>
      </c>
      <c r="HF13" s="32" t="s">
        <v>1988</v>
      </c>
      <c r="HG13" s="29" t="s">
        <v>1989</v>
      </c>
      <c r="HH13" s="39" t="s">
        <v>1991</v>
      </c>
      <c r="HI13" s="32" t="s">
        <v>1992</v>
      </c>
      <c r="HJ13" s="32" t="s">
        <v>1993</v>
      </c>
      <c r="HK13" s="40" t="s">
        <v>1604</v>
      </c>
      <c r="HL13" s="29" t="s">
        <v>1995</v>
      </c>
      <c r="HM13" s="29" t="s">
        <v>1996</v>
      </c>
      <c r="HN13" s="40" t="s">
        <v>1998</v>
      </c>
      <c r="HO13" s="29" t="s">
        <v>1999</v>
      </c>
      <c r="HP13" s="29" t="s">
        <v>2000</v>
      </c>
      <c r="HQ13" s="39" t="s">
        <v>2002</v>
      </c>
      <c r="HR13" s="32" t="s">
        <v>2003</v>
      </c>
      <c r="HS13" s="32" t="s">
        <v>2004</v>
      </c>
      <c r="HT13" s="39" t="s">
        <v>2006</v>
      </c>
      <c r="HU13" s="32" t="s">
        <v>2007</v>
      </c>
      <c r="HV13" s="32" t="s">
        <v>2008</v>
      </c>
      <c r="HW13" s="39" t="s">
        <v>2010</v>
      </c>
      <c r="HX13" s="32" t="s">
        <v>2011</v>
      </c>
      <c r="HY13" s="32" t="s">
        <v>2012</v>
      </c>
      <c r="HZ13" s="39" t="s">
        <v>2014</v>
      </c>
      <c r="IA13" s="32" t="s">
        <v>2015</v>
      </c>
      <c r="IB13" s="32" t="s">
        <v>2016</v>
      </c>
      <c r="IC13" s="39" t="s">
        <v>2018</v>
      </c>
      <c r="ID13" s="32" t="s">
        <v>2019</v>
      </c>
      <c r="IE13" s="32" t="s">
        <v>2020</v>
      </c>
      <c r="IF13" s="39" t="s">
        <v>2022</v>
      </c>
      <c r="IG13" s="32" t="s">
        <v>2023</v>
      </c>
      <c r="IH13" s="32" t="s">
        <v>2024</v>
      </c>
      <c r="II13" s="27" t="s">
        <v>2026</v>
      </c>
      <c r="IJ13" s="30" t="s">
        <v>2027</v>
      </c>
      <c r="IK13" s="29" t="s">
        <v>2028</v>
      </c>
      <c r="IL13" s="27" t="s">
        <v>385</v>
      </c>
      <c r="IM13" s="30" t="s">
        <v>2030</v>
      </c>
      <c r="IN13" s="29" t="s">
        <v>2031</v>
      </c>
      <c r="IO13" s="27" t="s">
        <v>2033</v>
      </c>
      <c r="IP13" s="30" t="s">
        <v>2034</v>
      </c>
      <c r="IQ13" s="29" t="s">
        <v>2035</v>
      </c>
      <c r="IR13" s="27" t="s">
        <v>2037</v>
      </c>
      <c r="IS13" s="30" t="s">
        <v>2038</v>
      </c>
      <c r="IT13" s="29" t="s">
        <v>2039</v>
      </c>
      <c r="IU13" s="27" t="s">
        <v>2041</v>
      </c>
      <c r="IV13" s="30" t="s">
        <v>2042</v>
      </c>
      <c r="IW13" s="29" t="s">
        <v>2043</v>
      </c>
      <c r="IX13" s="27" t="s">
        <v>2045</v>
      </c>
      <c r="IY13" s="30" t="s">
        <v>2046</v>
      </c>
      <c r="IZ13" s="29" t="s">
        <v>2047</v>
      </c>
      <c r="JA13" s="27" t="s">
        <v>2049</v>
      </c>
      <c r="JB13" s="30" t="s">
        <v>2050</v>
      </c>
      <c r="JC13" s="29" t="s">
        <v>2051</v>
      </c>
      <c r="JD13" s="27" t="s">
        <v>2053</v>
      </c>
      <c r="JE13" s="30" t="s">
        <v>2054</v>
      </c>
      <c r="JF13" s="29" t="s">
        <v>2055</v>
      </c>
      <c r="JG13" s="27" t="s">
        <v>2057</v>
      </c>
      <c r="JH13" s="30" t="s">
        <v>2058</v>
      </c>
      <c r="JI13" s="29" t="s">
        <v>2059</v>
      </c>
      <c r="JJ13" s="27" t="s">
        <v>2061</v>
      </c>
      <c r="JK13" s="30" t="s">
        <v>2062</v>
      </c>
      <c r="JL13" s="29" t="s">
        <v>2063</v>
      </c>
      <c r="JM13" s="27" t="s">
        <v>2065</v>
      </c>
      <c r="JN13" s="30" t="s">
        <v>2066</v>
      </c>
      <c r="JO13" s="29" t="s">
        <v>2067</v>
      </c>
      <c r="JP13" s="31" t="s">
        <v>2069</v>
      </c>
      <c r="JQ13" s="33" t="s">
        <v>2070</v>
      </c>
      <c r="JR13" s="32" t="s">
        <v>2071</v>
      </c>
      <c r="JS13" s="31" t="s">
        <v>2073</v>
      </c>
      <c r="JT13" s="33" t="s">
        <v>2074</v>
      </c>
      <c r="JU13" s="32" t="s">
        <v>2075</v>
      </c>
      <c r="JV13" s="31" t="s">
        <v>2077</v>
      </c>
      <c r="JW13" s="33" t="s">
        <v>2078</v>
      </c>
      <c r="JX13" s="32" t="s">
        <v>2079</v>
      </c>
      <c r="JY13" s="31" t="s">
        <v>2081</v>
      </c>
      <c r="JZ13" s="33" t="s">
        <v>2082</v>
      </c>
      <c r="KA13" s="32" t="s">
        <v>2083</v>
      </c>
      <c r="KB13" s="31" t="s">
        <v>2085</v>
      </c>
      <c r="KC13" s="33" t="s">
        <v>2086</v>
      </c>
      <c r="KD13" s="32" t="s">
        <v>2087</v>
      </c>
      <c r="KE13" s="31" t="s">
        <v>2089</v>
      </c>
      <c r="KF13" s="33" t="s">
        <v>2090</v>
      </c>
      <c r="KG13" s="32" t="s">
        <v>2091</v>
      </c>
      <c r="KH13" s="31" t="s">
        <v>2026</v>
      </c>
      <c r="KI13" s="33" t="s">
        <v>2027</v>
      </c>
      <c r="KJ13" s="32" t="s">
        <v>2028</v>
      </c>
      <c r="KK13" s="31" t="s">
        <v>2094</v>
      </c>
      <c r="KL13" s="33" t="s">
        <v>2095</v>
      </c>
      <c r="KM13" s="32" t="s">
        <v>2096</v>
      </c>
      <c r="KN13" s="31" t="s">
        <v>385</v>
      </c>
      <c r="KO13" s="33" t="s">
        <v>589</v>
      </c>
      <c r="KP13" s="32" t="s">
        <v>387</v>
      </c>
      <c r="KQ13" s="31" t="s">
        <v>2099</v>
      </c>
      <c r="KR13" s="33" t="s">
        <v>2100</v>
      </c>
      <c r="KS13" s="32" t="s">
        <v>2101</v>
      </c>
      <c r="KT13" s="31" t="s">
        <v>2103</v>
      </c>
      <c r="KU13" s="33" t="s">
        <v>2104</v>
      </c>
      <c r="KV13" s="32" t="s">
        <v>2105</v>
      </c>
      <c r="KW13" s="31" t="s">
        <v>2107</v>
      </c>
      <c r="KX13" s="33" t="s">
        <v>2108</v>
      </c>
      <c r="KY13" s="32" t="s">
        <v>2109</v>
      </c>
      <c r="KZ13" s="31" t="s">
        <v>2111</v>
      </c>
      <c r="LA13" s="33" t="s">
        <v>2112</v>
      </c>
      <c r="LB13" s="32" t="s">
        <v>2113</v>
      </c>
      <c r="LC13" s="31" t="s">
        <v>2115</v>
      </c>
      <c r="LD13" s="33" t="s">
        <v>2116</v>
      </c>
      <c r="LE13" s="32" t="s">
        <v>2117</v>
      </c>
      <c r="LF13" s="31" t="s">
        <v>2119</v>
      </c>
      <c r="LG13" s="33" t="s">
        <v>2120</v>
      </c>
      <c r="LH13" s="32" t="s">
        <v>2121</v>
      </c>
      <c r="LI13" s="31" t="s">
        <v>2123</v>
      </c>
      <c r="LJ13" s="33" t="s">
        <v>2124</v>
      </c>
      <c r="LK13" s="32" t="s">
        <v>2125</v>
      </c>
      <c r="LL13" s="31" t="s">
        <v>2127</v>
      </c>
      <c r="LM13" s="33" t="s">
        <v>2128</v>
      </c>
      <c r="LN13" s="32" t="s">
        <v>2129</v>
      </c>
      <c r="LO13" s="31" t="s">
        <v>2131</v>
      </c>
      <c r="LP13" s="33" t="s">
        <v>2132</v>
      </c>
      <c r="LQ13" s="32" t="s">
        <v>2133</v>
      </c>
      <c r="LR13" s="31" t="s">
        <v>2135</v>
      </c>
      <c r="LS13" s="33" t="s">
        <v>2136</v>
      </c>
      <c r="LT13" s="32" t="s">
        <v>2137</v>
      </c>
      <c r="LU13" s="31" t="s">
        <v>2139</v>
      </c>
      <c r="LV13" s="33" t="s">
        <v>2140</v>
      </c>
      <c r="LW13" s="32" t="s">
        <v>2141</v>
      </c>
      <c r="LX13" s="31" t="s">
        <v>2143</v>
      </c>
      <c r="LY13" s="33" t="s">
        <v>2144</v>
      </c>
      <c r="LZ13" s="32" t="s">
        <v>2145</v>
      </c>
      <c r="MA13" s="31" t="s">
        <v>2147</v>
      </c>
      <c r="MB13" s="33" t="s">
        <v>2148</v>
      </c>
      <c r="MC13" s="32" t="s">
        <v>2149</v>
      </c>
      <c r="MD13" s="31" t="s">
        <v>2151</v>
      </c>
      <c r="ME13" s="33" t="s">
        <v>2152</v>
      </c>
      <c r="MF13" s="32" t="s">
        <v>2153</v>
      </c>
      <c r="MG13" s="31" t="s">
        <v>529</v>
      </c>
      <c r="MH13" s="33" t="s">
        <v>2155</v>
      </c>
      <c r="MI13" s="32" t="s">
        <v>2156</v>
      </c>
      <c r="MJ13" s="31" t="s">
        <v>2158</v>
      </c>
      <c r="MK13" s="33" t="s">
        <v>2159</v>
      </c>
      <c r="ML13" s="32" t="s">
        <v>2160</v>
      </c>
      <c r="MM13" s="31" t="s">
        <v>2162</v>
      </c>
      <c r="MN13" s="33" t="s">
        <v>2163</v>
      </c>
      <c r="MO13" s="32" t="s">
        <v>2164</v>
      </c>
      <c r="MP13" s="31" t="s">
        <v>2165</v>
      </c>
      <c r="MQ13" s="33" t="s">
        <v>2166</v>
      </c>
      <c r="MR13" s="32" t="s">
        <v>2167</v>
      </c>
      <c r="MS13" s="31" t="s">
        <v>2169</v>
      </c>
      <c r="MT13" s="33" t="s">
        <v>2170</v>
      </c>
      <c r="MU13" s="32" t="s">
        <v>2171</v>
      </c>
      <c r="MV13" s="31" t="s">
        <v>2173</v>
      </c>
      <c r="MW13" s="33" t="s">
        <v>2174</v>
      </c>
      <c r="MX13" s="32" t="s">
        <v>2175</v>
      </c>
      <c r="MY13" s="31" t="s">
        <v>2177</v>
      </c>
      <c r="MZ13" s="33" t="s">
        <v>2178</v>
      </c>
      <c r="NA13" s="32" t="s">
        <v>2179</v>
      </c>
      <c r="NB13" s="31" t="s">
        <v>2181</v>
      </c>
      <c r="NC13" s="33" t="s">
        <v>2182</v>
      </c>
      <c r="ND13" s="32" t="s">
        <v>2183</v>
      </c>
      <c r="NE13" s="27" t="s">
        <v>2185</v>
      </c>
      <c r="NF13" s="28" t="s">
        <v>2186</v>
      </c>
      <c r="NG13" s="29" t="s">
        <v>2187</v>
      </c>
      <c r="NH13" s="27" t="s">
        <v>2189</v>
      </c>
      <c r="NI13" s="28" t="s">
        <v>2190</v>
      </c>
      <c r="NJ13" s="29" t="s">
        <v>2191</v>
      </c>
      <c r="NK13" s="27" t="s">
        <v>2193</v>
      </c>
      <c r="NL13" s="28" t="s">
        <v>2194</v>
      </c>
      <c r="NM13" s="29" t="s">
        <v>2195</v>
      </c>
      <c r="NN13" s="27" t="s">
        <v>2197</v>
      </c>
      <c r="NO13" s="28" t="s">
        <v>2198</v>
      </c>
      <c r="NP13" s="29" t="s">
        <v>2199</v>
      </c>
      <c r="NQ13" s="27" t="s">
        <v>2201</v>
      </c>
      <c r="NR13" s="28" t="s">
        <v>2202</v>
      </c>
      <c r="NS13" s="29" t="s">
        <v>2203</v>
      </c>
      <c r="NT13" s="27" t="s">
        <v>2205</v>
      </c>
      <c r="NU13" s="28" t="s">
        <v>2206</v>
      </c>
      <c r="NV13" s="29" t="s">
        <v>2207</v>
      </c>
      <c r="NW13" s="27" t="s">
        <v>2209</v>
      </c>
      <c r="NX13" s="28" t="s">
        <v>2210</v>
      </c>
      <c r="NY13" s="29" t="s">
        <v>2211</v>
      </c>
      <c r="NZ13" s="27" t="s">
        <v>2213</v>
      </c>
      <c r="OA13" s="28" t="s">
        <v>2214</v>
      </c>
      <c r="OB13" s="29" t="s">
        <v>2215</v>
      </c>
      <c r="OC13" s="27" t="s">
        <v>2217</v>
      </c>
      <c r="OD13" s="28" t="s">
        <v>2218</v>
      </c>
      <c r="OE13" s="29" t="s">
        <v>2219</v>
      </c>
      <c r="OF13" s="27" t="s">
        <v>2221</v>
      </c>
      <c r="OG13" s="28" t="s">
        <v>2222</v>
      </c>
      <c r="OH13" s="29" t="s">
        <v>2223</v>
      </c>
      <c r="OI13" s="27" t="s">
        <v>2225</v>
      </c>
      <c r="OJ13" s="28" t="s">
        <v>2226</v>
      </c>
      <c r="OK13" s="29" t="s">
        <v>2227</v>
      </c>
      <c r="OL13" s="27" t="s">
        <v>2229</v>
      </c>
      <c r="OM13" s="28" t="s">
        <v>2230</v>
      </c>
      <c r="ON13" s="29" t="s">
        <v>2231</v>
      </c>
      <c r="OO13" s="27" t="s">
        <v>2233</v>
      </c>
      <c r="OP13" s="28" t="s">
        <v>2234</v>
      </c>
      <c r="OQ13" s="29" t="s">
        <v>2235</v>
      </c>
      <c r="OR13" s="27" t="s">
        <v>2237</v>
      </c>
      <c r="OS13" s="28" t="s">
        <v>2238</v>
      </c>
      <c r="OT13" s="29" t="s">
        <v>2239</v>
      </c>
      <c r="OU13" s="27" t="s">
        <v>2241</v>
      </c>
      <c r="OV13" s="28" t="s">
        <v>2242</v>
      </c>
      <c r="OW13" s="29" t="s">
        <v>2243</v>
      </c>
      <c r="OX13" s="27" t="s">
        <v>2245</v>
      </c>
      <c r="OY13" s="28" t="s">
        <v>2246</v>
      </c>
      <c r="OZ13" s="29" t="s">
        <v>2247</v>
      </c>
      <c r="PA13" s="31" t="s">
        <v>2249</v>
      </c>
      <c r="PB13" s="33" t="s">
        <v>2250</v>
      </c>
      <c r="PC13" s="32" t="s">
        <v>2251</v>
      </c>
      <c r="PD13" s="31" t="s">
        <v>3159</v>
      </c>
      <c r="PE13" s="33" t="s">
        <v>2253</v>
      </c>
      <c r="PF13" s="32" t="s">
        <v>2254</v>
      </c>
      <c r="PG13" s="31" t="s">
        <v>2256</v>
      </c>
      <c r="PH13" s="33" t="s">
        <v>2257</v>
      </c>
      <c r="PI13" s="32" t="s">
        <v>2258</v>
      </c>
      <c r="PJ13" s="31" t="s">
        <v>2260</v>
      </c>
      <c r="PK13" s="33" t="s">
        <v>2261</v>
      </c>
      <c r="PL13" s="32" t="s">
        <v>2262</v>
      </c>
      <c r="PM13" s="31" t="s">
        <v>2264</v>
      </c>
      <c r="PN13" s="33" t="s">
        <v>2265</v>
      </c>
      <c r="PO13" s="32" t="s">
        <v>2266</v>
      </c>
      <c r="PP13" s="31" t="s">
        <v>3160</v>
      </c>
      <c r="PQ13" s="33" t="s">
        <v>2268</v>
      </c>
      <c r="PR13" s="32" t="s">
        <v>2269</v>
      </c>
      <c r="PS13" s="31" t="s">
        <v>2271</v>
      </c>
      <c r="PT13" s="33" t="s">
        <v>2272</v>
      </c>
      <c r="PU13" s="32" t="s">
        <v>2273</v>
      </c>
      <c r="PV13" s="31" t="s">
        <v>2275</v>
      </c>
      <c r="PW13" s="33" t="s">
        <v>2276</v>
      </c>
      <c r="PX13" s="32" t="s">
        <v>2277</v>
      </c>
      <c r="PY13" s="31" t="s">
        <v>2279</v>
      </c>
      <c r="PZ13" s="33" t="s">
        <v>2280</v>
      </c>
      <c r="QA13" s="32" t="s">
        <v>2281</v>
      </c>
      <c r="QB13" s="31" t="s">
        <v>2283</v>
      </c>
      <c r="QC13" s="33" t="s">
        <v>2284</v>
      </c>
      <c r="QD13" s="32" t="s">
        <v>2285</v>
      </c>
      <c r="QE13" s="31" t="s">
        <v>2287</v>
      </c>
      <c r="QF13" s="33" t="s">
        <v>2288</v>
      </c>
      <c r="QG13" s="32" t="s">
        <v>2289</v>
      </c>
      <c r="QH13" s="31" t="s">
        <v>2291</v>
      </c>
      <c r="QI13" s="33" t="s">
        <v>2292</v>
      </c>
      <c r="QJ13" s="32" t="s">
        <v>2293</v>
      </c>
      <c r="QK13" s="31" t="s">
        <v>3161</v>
      </c>
      <c r="QL13" s="33" t="s">
        <v>2295</v>
      </c>
      <c r="QM13" s="32" t="s">
        <v>2296</v>
      </c>
      <c r="QN13" s="31" t="s">
        <v>3162</v>
      </c>
      <c r="QO13" s="33" t="s">
        <v>2298</v>
      </c>
      <c r="QP13" s="32" t="s">
        <v>2299</v>
      </c>
      <c r="QQ13" s="31" t="s">
        <v>2301</v>
      </c>
      <c r="QR13" s="33" t="s">
        <v>2302</v>
      </c>
      <c r="QS13" s="32" t="s">
        <v>2303</v>
      </c>
      <c r="QT13" s="31" t="s">
        <v>2305</v>
      </c>
      <c r="QU13" s="33" t="s">
        <v>2306</v>
      </c>
      <c r="QV13" s="32" t="s">
        <v>2307</v>
      </c>
      <c r="QW13" s="31" t="s">
        <v>2309</v>
      </c>
      <c r="QX13" s="33" t="s">
        <v>2310</v>
      </c>
      <c r="QY13" s="32" t="s">
        <v>2311</v>
      </c>
      <c r="QZ13" s="31" t="s">
        <v>2313</v>
      </c>
      <c r="RA13" s="33" t="s">
        <v>2314</v>
      </c>
      <c r="RB13" s="32" t="s">
        <v>2315</v>
      </c>
      <c r="RC13" s="31" t="s">
        <v>2317</v>
      </c>
      <c r="RD13" s="33" t="s">
        <v>2318</v>
      </c>
      <c r="RE13" s="32" t="s">
        <v>2319</v>
      </c>
      <c r="RF13" s="31" t="s">
        <v>2321</v>
      </c>
      <c r="RG13" s="33" t="s">
        <v>2322</v>
      </c>
      <c r="RH13" s="32" t="s">
        <v>2323</v>
      </c>
      <c r="RI13" s="31" t="s">
        <v>2325</v>
      </c>
      <c r="RJ13" s="33" t="s">
        <v>385</v>
      </c>
      <c r="RK13" s="32" t="s">
        <v>387</v>
      </c>
      <c r="RL13" s="31" t="s">
        <v>2327</v>
      </c>
      <c r="RM13" s="33" t="s">
        <v>2328</v>
      </c>
      <c r="RN13" s="32" t="s">
        <v>2329</v>
      </c>
      <c r="RO13" s="31" t="s">
        <v>2331</v>
      </c>
      <c r="RP13" s="33" t="s">
        <v>2332</v>
      </c>
      <c r="RQ13" s="32" t="s">
        <v>2333</v>
      </c>
      <c r="RR13" s="31" t="s">
        <v>2335</v>
      </c>
      <c r="RS13" s="33" t="s">
        <v>2336</v>
      </c>
      <c r="RT13" s="32" t="s">
        <v>2337</v>
      </c>
      <c r="RU13" s="31" t="s">
        <v>2339</v>
      </c>
      <c r="RV13" s="33" t="s">
        <v>2340</v>
      </c>
      <c r="RW13" s="32" t="s">
        <v>2341</v>
      </c>
      <c r="RX13" s="31" t="s">
        <v>2343</v>
      </c>
      <c r="RY13" s="33" t="s">
        <v>2344</v>
      </c>
      <c r="RZ13" s="32" t="s">
        <v>2345</v>
      </c>
      <c r="SA13" s="31" t="s">
        <v>2347</v>
      </c>
      <c r="SB13" s="33" t="s">
        <v>2348</v>
      </c>
      <c r="SC13" s="32" t="s">
        <v>2349</v>
      </c>
      <c r="SD13" s="31" t="s">
        <v>2351</v>
      </c>
      <c r="SE13" s="33" t="s">
        <v>2352</v>
      </c>
      <c r="SF13" s="32" t="s">
        <v>2353</v>
      </c>
      <c r="SG13" s="31" t="s">
        <v>2355</v>
      </c>
      <c r="SH13" s="33" t="s">
        <v>2356</v>
      </c>
      <c r="SI13" s="32" t="s">
        <v>2357</v>
      </c>
      <c r="SJ13" s="31" t="s">
        <v>397</v>
      </c>
      <c r="SK13" s="33" t="s">
        <v>976</v>
      </c>
      <c r="SL13" s="32" t="s">
        <v>679</v>
      </c>
      <c r="SM13" s="31" t="s">
        <v>2360</v>
      </c>
      <c r="SN13" s="33" t="s">
        <v>2361</v>
      </c>
      <c r="SO13" s="32" t="s">
        <v>2362</v>
      </c>
      <c r="SP13" s="31" t="s">
        <v>2364</v>
      </c>
      <c r="SQ13" s="33" t="s">
        <v>2365</v>
      </c>
      <c r="SR13" s="32" t="s">
        <v>2366</v>
      </c>
      <c r="SS13" s="31" t="s">
        <v>2368</v>
      </c>
      <c r="ST13" s="33" t="s">
        <v>2369</v>
      </c>
      <c r="SU13" s="32" t="s">
        <v>2370</v>
      </c>
      <c r="SV13" s="31" t="s">
        <v>2372</v>
      </c>
      <c r="SW13" s="33" t="s">
        <v>2373</v>
      </c>
      <c r="SX13" s="32" t="s">
        <v>2374</v>
      </c>
      <c r="SY13" s="31" t="s">
        <v>2376</v>
      </c>
      <c r="SZ13" s="33" t="s">
        <v>2377</v>
      </c>
      <c r="TA13" s="32" t="s">
        <v>2378</v>
      </c>
      <c r="TB13" s="31" t="s">
        <v>2380</v>
      </c>
      <c r="TC13" s="33" t="s">
        <v>2381</v>
      </c>
      <c r="TD13" s="32" t="s">
        <v>2382</v>
      </c>
      <c r="TE13" s="31" t="s">
        <v>2384</v>
      </c>
      <c r="TF13" s="33" t="s">
        <v>2385</v>
      </c>
      <c r="TG13" s="32" t="s">
        <v>2386</v>
      </c>
      <c r="TH13" s="31" t="s">
        <v>2388</v>
      </c>
      <c r="TI13" s="33" t="s">
        <v>2389</v>
      </c>
      <c r="TJ13" s="32" t="s">
        <v>2390</v>
      </c>
      <c r="TK13" s="31" t="s">
        <v>2392</v>
      </c>
      <c r="TL13" s="33" t="s">
        <v>2393</v>
      </c>
      <c r="TM13" s="32" t="s">
        <v>2394</v>
      </c>
      <c r="TN13" s="31" t="s">
        <v>2397</v>
      </c>
      <c r="TO13" s="33" t="s">
        <v>2398</v>
      </c>
      <c r="TP13" s="32" t="s">
        <v>2399</v>
      </c>
    </row>
    <row r="14" spans="1:536" ht="15.75" x14ac:dyDescent="0.25">
      <c r="A14" s="2">
        <v>1</v>
      </c>
      <c r="B14" s="1" t="s">
        <v>3221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20"/>
      <c r="CF14" s="20">
        <v>1</v>
      </c>
      <c r="CG14" s="20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20"/>
      <c r="EF14" s="20">
        <v>1</v>
      </c>
      <c r="EG14" s="20"/>
      <c r="EH14" s="20">
        <v>1</v>
      </c>
      <c r="EI14" s="20"/>
      <c r="EJ14" s="20"/>
      <c r="EK14" s="20">
        <v>1</v>
      </c>
      <c r="EL14" s="20"/>
      <c r="EM14" s="20"/>
      <c r="EN14" s="20"/>
      <c r="EO14" s="20">
        <v>1</v>
      </c>
      <c r="EP14" s="20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/>
      <c r="FD14" s="20">
        <v>1</v>
      </c>
      <c r="FE14" s="20"/>
      <c r="FF14" s="20">
        <v>1</v>
      </c>
      <c r="FG14" s="20"/>
      <c r="FH14" s="26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21"/>
      <c r="FX14" s="1"/>
      <c r="FY14" s="1">
        <v>1</v>
      </c>
      <c r="FZ14" s="1"/>
      <c r="GA14" s="2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25">
        <v>1</v>
      </c>
      <c r="GW14" s="20"/>
      <c r="GX14" s="20"/>
      <c r="GY14" s="20">
        <v>1</v>
      </c>
      <c r="GZ14" s="20"/>
      <c r="HA14" s="20"/>
      <c r="HB14" s="20">
        <v>1</v>
      </c>
      <c r="HC14" s="20"/>
      <c r="HD14" s="20"/>
      <c r="HE14" s="20">
        <v>1</v>
      </c>
      <c r="HF14" s="20"/>
      <c r="HG14" s="20"/>
      <c r="HH14" s="20">
        <v>1</v>
      </c>
      <c r="HI14" s="20"/>
      <c r="HJ14" s="20"/>
      <c r="HK14" s="20">
        <v>1</v>
      </c>
      <c r="HL14" s="20"/>
      <c r="HM14" s="20"/>
      <c r="HN14" s="20">
        <v>1</v>
      </c>
      <c r="HO14" s="20"/>
      <c r="HP14" s="20"/>
      <c r="HQ14" s="20">
        <v>1</v>
      </c>
      <c r="HR14" s="20"/>
      <c r="HS14" s="20"/>
      <c r="HT14" s="20">
        <v>1</v>
      </c>
      <c r="HU14" s="20"/>
      <c r="HV14" s="20"/>
      <c r="HW14" s="20">
        <v>1</v>
      </c>
      <c r="HX14" s="20"/>
      <c r="HY14" s="20"/>
      <c r="HZ14" s="20">
        <v>1</v>
      </c>
      <c r="IA14" s="20"/>
      <c r="IB14" s="20"/>
      <c r="IC14" s="20">
        <v>1</v>
      </c>
      <c r="ID14" s="20"/>
      <c r="IE14" s="20"/>
      <c r="IF14" s="20"/>
      <c r="IG14" s="20">
        <v>1</v>
      </c>
      <c r="IH14" s="20"/>
      <c r="II14" s="20">
        <v>1</v>
      </c>
      <c r="IJ14" s="20"/>
      <c r="IK14" s="20"/>
      <c r="IL14" s="20">
        <v>1</v>
      </c>
      <c r="IM14" s="20"/>
      <c r="IN14" s="20"/>
      <c r="IO14" s="20">
        <v>1</v>
      </c>
      <c r="IP14" s="20"/>
      <c r="IQ14" s="20"/>
      <c r="IR14" s="20">
        <v>1</v>
      </c>
      <c r="IS14" s="20"/>
      <c r="IT14" s="20"/>
      <c r="IU14" s="20">
        <v>1</v>
      </c>
      <c r="IV14" s="20"/>
      <c r="IW14" s="20"/>
      <c r="IX14" s="20">
        <v>1</v>
      </c>
      <c r="IY14" s="20"/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>
        <v>1</v>
      </c>
      <c r="JW14" s="20"/>
      <c r="JX14" s="20"/>
      <c r="JY14" s="20">
        <v>1</v>
      </c>
      <c r="JZ14" s="20"/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>
        <v>1</v>
      </c>
      <c r="LY14" s="20"/>
      <c r="LZ14" s="20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/>
      <c r="NI14" s="20">
        <v>1</v>
      </c>
      <c r="NJ14" s="20"/>
      <c r="NK14" s="4"/>
      <c r="NL14" s="4">
        <v>1</v>
      </c>
      <c r="NM14" s="4"/>
      <c r="NN14" s="4">
        <v>1</v>
      </c>
      <c r="NO14" s="4"/>
      <c r="NP14" s="4"/>
      <c r="NQ14" s="4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>
        <v>1</v>
      </c>
      <c r="OA14" s="4"/>
      <c r="OB14" s="4"/>
      <c r="OC14" s="4"/>
      <c r="OD14" s="4">
        <v>1</v>
      </c>
      <c r="OE14" s="4"/>
      <c r="OF14" s="4"/>
      <c r="OG14" s="4">
        <v>1</v>
      </c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4">
        <v>1</v>
      </c>
      <c r="OV14" s="4"/>
      <c r="OW14" s="4"/>
      <c r="OX14" s="4"/>
      <c r="OY14" s="4">
        <v>1</v>
      </c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21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21"/>
      <c r="RI14" s="4">
        <v>1</v>
      </c>
      <c r="RJ14" s="4"/>
      <c r="RK14" s="21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/>
      <c r="SB14" s="4">
        <v>1</v>
      </c>
      <c r="SC14" s="4"/>
      <c r="SD14" s="4">
        <v>1</v>
      </c>
      <c r="SE14" s="4"/>
      <c r="SF14" s="4"/>
      <c r="SG14" s="4">
        <v>1</v>
      </c>
      <c r="SH14" s="4"/>
      <c r="SI14" s="21"/>
      <c r="SJ14" s="1">
        <v>1</v>
      </c>
      <c r="SK14" s="1"/>
      <c r="SL14" s="1"/>
      <c r="SM14" s="2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/>
      <c r="TF14" s="4">
        <v>1</v>
      </c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</row>
    <row r="15" spans="1:536" ht="15.75" x14ac:dyDescent="0.25">
      <c r="A15" s="2">
        <v>2</v>
      </c>
      <c r="B15" s="1" t="s">
        <v>3222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/>
      <c r="CF15" s="4">
        <v>1</v>
      </c>
      <c r="CG15" s="4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21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20"/>
      <c r="FY15" s="20">
        <v>1</v>
      </c>
      <c r="FZ15" s="20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2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/>
      <c r="NI15" s="4">
        <v>1</v>
      </c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/>
      <c r="NU15" s="4">
        <v>1</v>
      </c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/>
      <c r="OY15" s="4">
        <v>1</v>
      </c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>
        <v>1</v>
      </c>
      <c r="QI15" s="4"/>
      <c r="QJ15" s="4"/>
      <c r="QK15" s="4">
        <v>1</v>
      </c>
      <c r="QL15" s="4"/>
      <c r="QM15" s="4"/>
      <c r="QN15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>
        <v>1</v>
      </c>
      <c r="QX15" s="4"/>
      <c r="QY15" s="21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21"/>
      <c r="RI15" s="4">
        <v>1</v>
      </c>
      <c r="RJ15" s="4"/>
      <c r="RK15" s="21"/>
      <c r="RL15" s="4"/>
      <c r="RM15" s="4">
        <v>1</v>
      </c>
      <c r="RN15" s="4"/>
      <c r="RO15" s="4">
        <v>1</v>
      </c>
      <c r="RP15" s="4"/>
      <c r="RQ15" s="4"/>
      <c r="RR15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>
        <v>1</v>
      </c>
      <c r="SE15" s="4"/>
      <c r="SF15" s="4"/>
      <c r="SG15" s="4">
        <v>1</v>
      </c>
      <c r="SH15" s="4"/>
      <c r="SI15" s="4"/>
      <c r="SJ15" s="20">
        <v>1</v>
      </c>
      <c r="SK15" s="20"/>
      <c r="SL15" s="20"/>
      <c r="SM15" s="4">
        <v>1</v>
      </c>
      <c r="SN15" s="4"/>
      <c r="SO15" s="4"/>
      <c r="SP15" s="4">
        <v>1</v>
      </c>
      <c r="SQ15" s="4"/>
      <c r="SR15" s="4"/>
      <c r="SS15">
        <v>1</v>
      </c>
      <c r="ST15" s="4"/>
      <c r="SU15" s="4"/>
      <c r="SV15">
        <v>1</v>
      </c>
      <c r="SW15" s="4"/>
      <c r="SX15" s="4"/>
      <c r="SY15">
        <v>1</v>
      </c>
      <c r="SZ15" s="4"/>
      <c r="TA15" s="4"/>
      <c r="TB15">
        <v>1</v>
      </c>
      <c r="TC15" s="4"/>
      <c r="TD15" s="4"/>
      <c r="TE15" s="4"/>
      <c r="TF15" s="4">
        <v>1</v>
      </c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</row>
    <row r="16" spans="1:536" ht="15.75" x14ac:dyDescent="0.25">
      <c r="A16" s="2">
        <v>3</v>
      </c>
      <c r="B16" s="1" t="s">
        <v>3223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/>
      <c r="CA16" s="1">
        <v>1</v>
      </c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21"/>
      <c r="FI16" s="4"/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>
        <v>1</v>
      </c>
      <c r="GQ16" s="4"/>
      <c r="GR16" s="4"/>
      <c r="GS16" s="4"/>
      <c r="GT16" s="4">
        <v>1</v>
      </c>
      <c r="GU16" s="4"/>
      <c r="GV16" s="2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/>
      <c r="JH16" s="4">
        <v>1</v>
      </c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/>
      <c r="NR16" s="4">
        <v>1</v>
      </c>
      <c r="NS16" s="4"/>
      <c r="NT16" s="4"/>
      <c r="NU16" s="4">
        <v>1</v>
      </c>
      <c r="NV16" s="4"/>
      <c r="NW16" s="4"/>
      <c r="NX16" s="4">
        <v>1</v>
      </c>
      <c r="NY16" s="4"/>
      <c r="NZ16" s="4">
        <v>1</v>
      </c>
      <c r="OA16" s="4"/>
      <c r="OB16" s="4"/>
      <c r="OC16" s="4"/>
      <c r="OD16" s="4">
        <v>1</v>
      </c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>
        <v>1</v>
      </c>
      <c r="OZ16" s="4"/>
      <c r="PA16" s="4">
        <v>1</v>
      </c>
      <c r="PB16" s="4"/>
      <c r="PC16" s="4"/>
      <c r="PD16" s="4"/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/>
      <c r="PZ16" s="4">
        <v>1</v>
      </c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21"/>
      <c r="QZ16" s="4">
        <v>1</v>
      </c>
      <c r="RA16" s="4"/>
      <c r="RB16" s="4"/>
      <c r="RC16" s="4"/>
      <c r="RD16" s="4">
        <v>1</v>
      </c>
      <c r="RE16" s="4"/>
      <c r="RF16" s="4">
        <v>1</v>
      </c>
      <c r="RG16" s="4"/>
      <c r="RH16" s="21"/>
      <c r="RI16" s="4">
        <v>1</v>
      </c>
      <c r="RJ16" s="4"/>
      <c r="RK16" s="21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/>
      <c r="ST16" s="4">
        <v>1</v>
      </c>
      <c r="SU16" s="4"/>
      <c r="SV16" s="4"/>
      <c r="SW16" s="4">
        <v>1</v>
      </c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</row>
    <row r="17" spans="1:536" ht="15.75" x14ac:dyDescent="0.25">
      <c r="A17" s="2">
        <v>4</v>
      </c>
      <c r="B17" s="1" t="s">
        <v>3224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/>
      <c r="AW17" s="1">
        <v>1</v>
      </c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/>
      <c r="CA17" s="1">
        <v>1</v>
      </c>
      <c r="CB17" s="1"/>
      <c r="CC17" s="1"/>
      <c r="CD17" s="1">
        <v>1</v>
      </c>
      <c r="CE17" s="4"/>
      <c r="CF17" s="4"/>
      <c r="CG17" s="4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21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24"/>
      <c r="GW17" s="4">
        <v>1</v>
      </c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4">
        <v>1</v>
      </c>
      <c r="KU17" s="4"/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>
        <v>1</v>
      </c>
      <c r="LJ17" s="4"/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/>
      <c r="MK17" s="4">
        <v>1</v>
      </c>
      <c r="ML17" s="4"/>
      <c r="MM17" s="4">
        <v>1</v>
      </c>
      <c r="MN17" s="4"/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>
        <v>1</v>
      </c>
      <c r="NC17" s="4"/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>
        <v>1</v>
      </c>
      <c r="NM17" s="4"/>
      <c r="NN17" s="4">
        <v>1</v>
      </c>
      <c r="NO17" s="4"/>
      <c r="NP17" s="4"/>
      <c r="NQ17" s="4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>
        <v>1</v>
      </c>
      <c r="OA17" s="4"/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>
        <v>1</v>
      </c>
      <c r="OP17" s="4"/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>
        <v>1</v>
      </c>
      <c r="OZ17" s="4"/>
      <c r="PA17" s="4"/>
      <c r="PB17" s="4"/>
      <c r="PC17" s="4">
        <v>1</v>
      </c>
      <c r="PD17" s="4"/>
      <c r="PE17" s="4">
        <v>1</v>
      </c>
      <c r="PF17" s="4"/>
      <c r="PG17" s="4"/>
      <c r="PH17" s="4">
        <v>1</v>
      </c>
      <c r="PI17" s="4"/>
      <c r="PJ17" s="4"/>
      <c r="PK17" s="4">
        <v>1</v>
      </c>
      <c r="PL17" s="4"/>
      <c r="PM17" s="4">
        <v>1</v>
      </c>
      <c r="PN17" s="4"/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/>
      <c r="QO17" s="4">
        <v>1</v>
      </c>
      <c r="QP17" s="4"/>
      <c r="QQ17" s="4"/>
      <c r="QR17" s="4">
        <v>1</v>
      </c>
      <c r="QS17" s="4"/>
      <c r="QT17" s="4"/>
      <c r="QU17" s="4">
        <v>1</v>
      </c>
      <c r="QV17" s="4"/>
      <c r="QW17" s="4"/>
      <c r="QX17" s="4">
        <v>1</v>
      </c>
      <c r="QY17" s="21"/>
      <c r="QZ17" s="4">
        <v>1</v>
      </c>
      <c r="RA17" s="4"/>
      <c r="RB17" s="4"/>
      <c r="RC17" s="4"/>
      <c r="RD17" s="4">
        <v>1</v>
      </c>
      <c r="RE17" s="4"/>
      <c r="RF17" s="4"/>
      <c r="RG17" s="4">
        <v>1</v>
      </c>
      <c r="RH17" s="21"/>
      <c r="RI17" s="4">
        <v>1</v>
      </c>
      <c r="RJ17" s="4"/>
      <c r="RK17" s="21"/>
      <c r="RL17" s="4"/>
      <c r="RM17" s="4"/>
      <c r="RN17" s="4">
        <v>1</v>
      </c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>
        <v>1</v>
      </c>
      <c r="ST17" s="4"/>
      <c r="SU17" s="4"/>
      <c r="SV17" s="4"/>
      <c r="SW17" s="4"/>
      <c r="SX17" s="4">
        <v>1</v>
      </c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</row>
    <row r="18" spans="1:536" ht="15.75" x14ac:dyDescent="0.25">
      <c r="A18" s="2">
        <v>5</v>
      </c>
      <c r="B18" s="1" t="s">
        <v>3225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/>
      <c r="AR18" s="1">
        <v>1</v>
      </c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/>
      <c r="CA18" s="1">
        <v>1</v>
      </c>
      <c r="CB18" s="1"/>
      <c r="CC18" s="1">
        <v>1</v>
      </c>
      <c r="CD18" s="1"/>
      <c r="CE18" s="4"/>
      <c r="CF18" s="4"/>
      <c r="CG18" s="4">
        <v>1</v>
      </c>
      <c r="CH18" s="1"/>
      <c r="CI18" s="1"/>
      <c r="CJ18" s="1">
        <v>1</v>
      </c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21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2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/>
      <c r="MQ18" s="4">
        <v>1</v>
      </c>
      <c r="MR18" s="4"/>
      <c r="MS18" s="4"/>
      <c r="MT18" s="4">
        <v>1</v>
      </c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/>
      <c r="NL18" s="4">
        <v>1</v>
      </c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>
        <v>1</v>
      </c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/>
      <c r="OY18" s="4">
        <v>1</v>
      </c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/>
      <c r="QX18" s="4">
        <v>1</v>
      </c>
      <c r="QY18" s="21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21"/>
      <c r="RI18" s="4">
        <v>1</v>
      </c>
      <c r="RJ18" s="4"/>
      <c r="RK18" s="21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/>
      <c r="SE18" s="4">
        <v>1</v>
      </c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/>
      <c r="TL18" s="4">
        <v>1</v>
      </c>
      <c r="TM18" s="4"/>
      <c r="TN18" s="4">
        <v>1</v>
      </c>
      <c r="TO18" s="4"/>
      <c r="TP18" s="4"/>
    </row>
    <row r="19" spans="1:536" ht="15.75" x14ac:dyDescent="0.25">
      <c r="A19" s="2">
        <v>6</v>
      </c>
      <c r="B19" s="1" t="s">
        <v>3226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>
        <v>1</v>
      </c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21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2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/>
      <c r="JQ19" s="4">
        <v>1</v>
      </c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/>
      <c r="MQ19" s="4">
        <v>1</v>
      </c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>
        <v>1</v>
      </c>
      <c r="NM19" s="4"/>
      <c r="NN19" s="4">
        <v>1</v>
      </c>
      <c r="NO19" s="4"/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>
        <v>1</v>
      </c>
      <c r="OA19" s="4"/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>
        <v>1</v>
      </c>
      <c r="PQ19" s="4"/>
      <c r="PR19" s="4"/>
      <c r="PS19" s="4"/>
      <c r="PT19" s="4">
        <v>1</v>
      </c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>
        <v>1</v>
      </c>
      <c r="QG19" s="4"/>
      <c r="QH19" s="4">
        <v>1</v>
      </c>
      <c r="QI19" s="4"/>
      <c r="QJ19" s="4"/>
      <c r="QK19" s="4"/>
      <c r="QL19" s="4">
        <v>1</v>
      </c>
      <c r="QM19" s="4"/>
      <c r="QN19" s="4"/>
      <c r="QO19" s="4">
        <v>1</v>
      </c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21"/>
      <c r="QZ19" s="4"/>
      <c r="RA19" s="4">
        <v>1</v>
      </c>
      <c r="RB19" s="4"/>
      <c r="RC19" s="4">
        <v>1</v>
      </c>
      <c r="RD19" s="4"/>
      <c r="RE19" s="4"/>
      <c r="RF19" s="4">
        <v>1</v>
      </c>
      <c r="RG19" s="4"/>
      <c r="RH19" s="21"/>
      <c r="RI19" s="4">
        <v>1</v>
      </c>
      <c r="RJ19" s="4"/>
      <c r="RK19" s="21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>
        <v>1</v>
      </c>
      <c r="TP19" s="4"/>
    </row>
    <row r="20" spans="1:536" x14ac:dyDescent="0.25">
      <c r="A20" s="77" t="s">
        <v>333</v>
      </c>
      <c r="B20" s="78"/>
      <c r="C20" s="3">
        <f t="shared" ref="C20:BN20" si="0">SUM(C14:C19)</f>
        <v>5</v>
      </c>
      <c r="D20" s="3">
        <f t="shared" si="0"/>
        <v>1</v>
      </c>
      <c r="E20" s="3">
        <f t="shared" si="0"/>
        <v>0</v>
      </c>
      <c r="F20" s="3">
        <f t="shared" si="0"/>
        <v>5</v>
      </c>
      <c r="G20" s="3">
        <f t="shared" si="0"/>
        <v>1</v>
      </c>
      <c r="H20" s="3">
        <f t="shared" si="0"/>
        <v>0</v>
      </c>
      <c r="I20" s="3">
        <f t="shared" si="0"/>
        <v>5</v>
      </c>
      <c r="J20" s="3">
        <f t="shared" si="0"/>
        <v>1</v>
      </c>
      <c r="K20" s="3">
        <f t="shared" si="0"/>
        <v>0</v>
      </c>
      <c r="L20" s="3">
        <f t="shared" si="0"/>
        <v>5</v>
      </c>
      <c r="M20" s="3">
        <f t="shared" si="0"/>
        <v>1</v>
      </c>
      <c r="N20" s="3">
        <f t="shared" si="0"/>
        <v>0</v>
      </c>
      <c r="O20" s="3">
        <f t="shared" si="0"/>
        <v>5</v>
      </c>
      <c r="P20" s="3">
        <f t="shared" si="0"/>
        <v>1</v>
      </c>
      <c r="Q20" s="3">
        <f t="shared" si="0"/>
        <v>0</v>
      </c>
      <c r="R20" s="3">
        <f t="shared" si="0"/>
        <v>5</v>
      </c>
      <c r="S20" s="3">
        <f t="shared" si="0"/>
        <v>0</v>
      </c>
      <c r="T20" s="3">
        <f t="shared" si="0"/>
        <v>1</v>
      </c>
      <c r="U20" s="3">
        <f t="shared" si="0"/>
        <v>5</v>
      </c>
      <c r="V20" s="3">
        <f t="shared" si="0"/>
        <v>1</v>
      </c>
      <c r="W20" s="3">
        <f t="shared" si="0"/>
        <v>0</v>
      </c>
      <c r="X20" s="3">
        <f t="shared" si="0"/>
        <v>6</v>
      </c>
      <c r="Y20" s="3">
        <f t="shared" si="0"/>
        <v>0</v>
      </c>
      <c r="Z20" s="3">
        <f t="shared" si="0"/>
        <v>0</v>
      </c>
      <c r="AA20" s="3">
        <f t="shared" si="0"/>
        <v>5</v>
      </c>
      <c r="AB20" s="3">
        <f t="shared" si="0"/>
        <v>1</v>
      </c>
      <c r="AC20" s="3">
        <f t="shared" si="0"/>
        <v>0</v>
      </c>
      <c r="AD20" s="3">
        <f t="shared" si="0"/>
        <v>4</v>
      </c>
      <c r="AE20" s="3">
        <f t="shared" si="0"/>
        <v>2</v>
      </c>
      <c r="AF20" s="3">
        <f t="shared" si="0"/>
        <v>0</v>
      </c>
      <c r="AG20" s="3">
        <f t="shared" si="0"/>
        <v>2</v>
      </c>
      <c r="AH20" s="3">
        <f t="shared" si="0"/>
        <v>4</v>
      </c>
      <c r="AI20" s="3">
        <f t="shared" si="0"/>
        <v>0</v>
      </c>
      <c r="AJ20" s="3">
        <f t="shared" si="0"/>
        <v>6</v>
      </c>
      <c r="AK20" s="3">
        <f t="shared" si="0"/>
        <v>0</v>
      </c>
      <c r="AL20" s="3">
        <f t="shared" si="0"/>
        <v>0</v>
      </c>
      <c r="AM20" s="3">
        <f t="shared" si="0"/>
        <v>6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1</v>
      </c>
      <c r="AS20" s="3">
        <f t="shared" si="0"/>
        <v>6</v>
      </c>
      <c r="AT20" s="3">
        <f t="shared" si="0"/>
        <v>0</v>
      </c>
      <c r="AU20" s="3">
        <f t="shared" si="0"/>
        <v>0</v>
      </c>
      <c r="AV20" s="3">
        <f t="shared" si="0"/>
        <v>5</v>
      </c>
      <c r="AW20" s="3">
        <f t="shared" si="0"/>
        <v>1</v>
      </c>
      <c r="AX20" s="3">
        <f t="shared" si="0"/>
        <v>0</v>
      </c>
      <c r="AY20" s="3">
        <f t="shared" si="0"/>
        <v>5</v>
      </c>
      <c r="AZ20" s="3">
        <f t="shared" si="0"/>
        <v>1</v>
      </c>
      <c r="BA20" s="3">
        <f t="shared" si="0"/>
        <v>0</v>
      </c>
      <c r="BB20" s="3">
        <f t="shared" si="0"/>
        <v>6</v>
      </c>
      <c r="BC20" s="3">
        <f t="shared" si="0"/>
        <v>0</v>
      </c>
      <c r="BD20" s="3">
        <f t="shared" si="0"/>
        <v>0</v>
      </c>
      <c r="BE20" s="3">
        <f t="shared" si="0"/>
        <v>6</v>
      </c>
      <c r="BF20" s="3">
        <f t="shared" si="0"/>
        <v>0</v>
      </c>
      <c r="BG20" s="3">
        <f t="shared" si="0"/>
        <v>0</v>
      </c>
      <c r="BH20" s="3">
        <f t="shared" si="0"/>
        <v>6</v>
      </c>
      <c r="BI20" s="3">
        <f t="shared" si="0"/>
        <v>0</v>
      </c>
      <c r="BJ20" s="3">
        <f t="shared" si="0"/>
        <v>0</v>
      </c>
      <c r="BK20" s="3">
        <f t="shared" si="0"/>
        <v>6</v>
      </c>
      <c r="BL20" s="3">
        <f t="shared" si="0"/>
        <v>0</v>
      </c>
      <c r="BM20" s="3">
        <f t="shared" si="0"/>
        <v>0</v>
      </c>
      <c r="BN20" s="3">
        <f t="shared" si="0"/>
        <v>5</v>
      </c>
      <c r="BO20" s="3">
        <f t="shared" ref="BO20:DZ20" si="1">SUM(BO14:BO19)</f>
        <v>1</v>
      </c>
      <c r="BP20" s="3">
        <f t="shared" si="1"/>
        <v>0</v>
      </c>
      <c r="BQ20" s="3">
        <f t="shared" si="1"/>
        <v>6</v>
      </c>
      <c r="BR20" s="3">
        <f t="shared" si="1"/>
        <v>0</v>
      </c>
      <c r="BS20" s="3">
        <f t="shared" si="1"/>
        <v>0</v>
      </c>
      <c r="BT20" s="3">
        <f t="shared" si="1"/>
        <v>6</v>
      </c>
      <c r="BU20" s="3">
        <f t="shared" si="1"/>
        <v>0</v>
      </c>
      <c r="BV20" s="3">
        <f t="shared" si="1"/>
        <v>0</v>
      </c>
      <c r="BW20" s="3">
        <f t="shared" si="1"/>
        <v>6</v>
      </c>
      <c r="BX20" s="3">
        <f t="shared" si="1"/>
        <v>0</v>
      </c>
      <c r="BY20" s="3">
        <f t="shared" si="1"/>
        <v>0</v>
      </c>
      <c r="BZ20" s="3">
        <f t="shared" si="1"/>
        <v>3</v>
      </c>
      <c r="CA20" s="3">
        <f t="shared" si="1"/>
        <v>3</v>
      </c>
      <c r="CB20" s="3">
        <f t="shared" si="1"/>
        <v>0</v>
      </c>
      <c r="CC20" s="3">
        <f t="shared" si="1"/>
        <v>4</v>
      </c>
      <c r="CD20" s="3">
        <f t="shared" si="1"/>
        <v>2</v>
      </c>
      <c r="CE20" s="3">
        <f t="shared" si="1"/>
        <v>0</v>
      </c>
      <c r="CF20" s="3">
        <f t="shared" si="1"/>
        <v>4</v>
      </c>
      <c r="CG20" s="3">
        <f t="shared" si="1"/>
        <v>2</v>
      </c>
      <c r="CH20" s="3">
        <f t="shared" si="1"/>
        <v>0</v>
      </c>
      <c r="CI20" s="3">
        <f t="shared" si="1"/>
        <v>4</v>
      </c>
      <c r="CJ20" s="3">
        <f t="shared" si="1"/>
        <v>2</v>
      </c>
      <c r="CK20" s="3">
        <f t="shared" si="1"/>
        <v>0</v>
      </c>
      <c r="CL20" s="3">
        <f t="shared" si="1"/>
        <v>5</v>
      </c>
      <c r="CM20" s="3">
        <f t="shared" si="1"/>
        <v>1</v>
      </c>
      <c r="CN20" s="3">
        <f t="shared" si="1"/>
        <v>0</v>
      </c>
      <c r="CO20" s="3">
        <f t="shared" si="1"/>
        <v>4</v>
      </c>
      <c r="CP20" s="3">
        <f t="shared" si="1"/>
        <v>2</v>
      </c>
      <c r="CQ20" s="3">
        <f t="shared" si="1"/>
        <v>0</v>
      </c>
      <c r="CR20" s="3">
        <f t="shared" si="1"/>
        <v>4</v>
      </c>
      <c r="CS20" s="3">
        <f t="shared" si="1"/>
        <v>2</v>
      </c>
      <c r="CT20" s="3">
        <f t="shared" si="1"/>
        <v>0</v>
      </c>
      <c r="CU20" s="3">
        <f t="shared" si="1"/>
        <v>3</v>
      </c>
      <c r="CV20" s="3">
        <f t="shared" si="1"/>
        <v>3</v>
      </c>
      <c r="CW20" s="3">
        <f t="shared" si="1"/>
        <v>0</v>
      </c>
      <c r="CX20" s="3">
        <f t="shared" si="1"/>
        <v>3</v>
      </c>
      <c r="CY20" s="3">
        <f t="shared" si="1"/>
        <v>3</v>
      </c>
      <c r="CZ20" s="3">
        <f t="shared" si="1"/>
        <v>0</v>
      </c>
      <c r="DA20" s="3">
        <f t="shared" si="1"/>
        <v>4</v>
      </c>
      <c r="DB20" s="3">
        <f t="shared" si="1"/>
        <v>2</v>
      </c>
      <c r="DC20" s="3">
        <f t="shared" si="1"/>
        <v>0</v>
      </c>
      <c r="DD20" s="3">
        <f t="shared" si="1"/>
        <v>5</v>
      </c>
      <c r="DE20" s="3">
        <f t="shared" si="1"/>
        <v>1</v>
      </c>
      <c r="DF20" s="3">
        <f t="shared" si="1"/>
        <v>0</v>
      </c>
      <c r="DG20" s="3">
        <f t="shared" si="1"/>
        <v>5</v>
      </c>
      <c r="DH20" s="3">
        <f t="shared" si="1"/>
        <v>1</v>
      </c>
      <c r="DI20" s="3">
        <f t="shared" si="1"/>
        <v>0</v>
      </c>
      <c r="DJ20" s="3">
        <f t="shared" si="1"/>
        <v>4</v>
      </c>
      <c r="DK20" s="3">
        <f t="shared" si="1"/>
        <v>2</v>
      </c>
      <c r="DL20" s="3">
        <f t="shared" si="1"/>
        <v>0</v>
      </c>
      <c r="DM20" s="3">
        <f t="shared" si="1"/>
        <v>3</v>
      </c>
      <c r="DN20" s="3">
        <f t="shared" si="1"/>
        <v>2</v>
      </c>
      <c r="DO20" s="3">
        <f t="shared" si="1"/>
        <v>1</v>
      </c>
      <c r="DP20" s="3">
        <f t="shared" si="1"/>
        <v>4</v>
      </c>
      <c r="DQ20" s="3">
        <f t="shared" si="1"/>
        <v>2</v>
      </c>
      <c r="DR20" s="3">
        <f t="shared" si="1"/>
        <v>0</v>
      </c>
      <c r="DS20" s="3">
        <f t="shared" si="1"/>
        <v>5</v>
      </c>
      <c r="DT20" s="3">
        <f t="shared" si="1"/>
        <v>1</v>
      </c>
      <c r="DU20" s="3">
        <f t="shared" si="1"/>
        <v>0</v>
      </c>
      <c r="DV20" s="3">
        <f t="shared" si="1"/>
        <v>5</v>
      </c>
      <c r="DW20" s="3">
        <f t="shared" si="1"/>
        <v>1</v>
      </c>
      <c r="DX20" s="3">
        <f t="shared" si="1"/>
        <v>0</v>
      </c>
      <c r="DY20" s="3">
        <f t="shared" si="1"/>
        <v>4</v>
      </c>
      <c r="DZ20" s="3">
        <f t="shared" si="1"/>
        <v>2</v>
      </c>
      <c r="EA20" s="3">
        <f t="shared" ref="EA20:GL20" si="2">SUM(EA14:EA19)</f>
        <v>0</v>
      </c>
      <c r="EB20" s="3">
        <f t="shared" si="2"/>
        <v>4</v>
      </c>
      <c r="EC20" s="3">
        <f t="shared" si="2"/>
        <v>2</v>
      </c>
      <c r="ED20" s="3">
        <f t="shared" si="2"/>
        <v>0</v>
      </c>
      <c r="EE20" s="3">
        <f t="shared" si="2"/>
        <v>2</v>
      </c>
      <c r="EF20" s="3">
        <f t="shared" si="2"/>
        <v>4</v>
      </c>
      <c r="EG20" s="3">
        <f t="shared" si="2"/>
        <v>0</v>
      </c>
      <c r="EH20" s="3">
        <f t="shared" si="2"/>
        <v>5</v>
      </c>
      <c r="EI20" s="3">
        <f t="shared" si="2"/>
        <v>1</v>
      </c>
      <c r="EJ20" s="3">
        <f t="shared" si="2"/>
        <v>0</v>
      </c>
      <c r="EK20" s="3">
        <f t="shared" si="2"/>
        <v>3</v>
      </c>
      <c r="EL20" s="3">
        <f t="shared" si="2"/>
        <v>3</v>
      </c>
      <c r="EM20" s="3">
        <f t="shared" si="2"/>
        <v>0</v>
      </c>
      <c r="EN20" s="3">
        <f t="shared" si="2"/>
        <v>2</v>
      </c>
      <c r="EO20" s="3">
        <f t="shared" si="2"/>
        <v>4</v>
      </c>
      <c r="EP20" s="3">
        <f t="shared" si="2"/>
        <v>0</v>
      </c>
      <c r="EQ20" s="3">
        <f t="shared" si="2"/>
        <v>5</v>
      </c>
      <c r="ER20" s="3">
        <f t="shared" si="2"/>
        <v>1</v>
      </c>
      <c r="ES20" s="3">
        <f t="shared" si="2"/>
        <v>0</v>
      </c>
      <c r="ET20" s="3">
        <f t="shared" si="2"/>
        <v>5</v>
      </c>
      <c r="EU20" s="3">
        <f t="shared" si="2"/>
        <v>1</v>
      </c>
      <c r="EV20" s="3">
        <f t="shared" si="2"/>
        <v>0</v>
      </c>
      <c r="EW20" s="3">
        <f t="shared" si="2"/>
        <v>4</v>
      </c>
      <c r="EX20" s="3">
        <f t="shared" si="2"/>
        <v>2</v>
      </c>
      <c r="EY20" s="3">
        <f t="shared" si="2"/>
        <v>0</v>
      </c>
      <c r="EZ20" s="3">
        <f t="shared" si="2"/>
        <v>2</v>
      </c>
      <c r="FA20" s="3">
        <f t="shared" si="2"/>
        <v>4</v>
      </c>
      <c r="FB20" s="3">
        <f t="shared" si="2"/>
        <v>0</v>
      </c>
      <c r="FC20" s="3">
        <f t="shared" si="2"/>
        <v>2</v>
      </c>
      <c r="FD20" s="3">
        <f t="shared" si="2"/>
        <v>4</v>
      </c>
      <c r="FE20" s="3">
        <f t="shared" si="2"/>
        <v>0</v>
      </c>
      <c r="FF20" s="3">
        <f t="shared" si="2"/>
        <v>5</v>
      </c>
      <c r="FG20" s="3">
        <f t="shared" si="2"/>
        <v>1</v>
      </c>
      <c r="FH20" s="3">
        <f t="shared" si="2"/>
        <v>0</v>
      </c>
      <c r="FI20" s="3">
        <f t="shared" si="2"/>
        <v>3</v>
      </c>
      <c r="FJ20" s="3">
        <f t="shared" si="2"/>
        <v>2</v>
      </c>
      <c r="FK20" s="3">
        <f t="shared" si="2"/>
        <v>0</v>
      </c>
      <c r="FL20" s="3">
        <f t="shared" si="2"/>
        <v>5</v>
      </c>
      <c r="FM20" s="3">
        <f t="shared" si="2"/>
        <v>1</v>
      </c>
      <c r="FN20" s="3">
        <f t="shared" si="2"/>
        <v>0</v>
      </c>
      <c r="FO20" s="3">
        <f t="shared" si="2"/>
        <v>1</v>
      </c>
      <c r="FP20" s="3">
        <f t="shared" si="2"/>
        <v>5</v>
      </c>
      <c r="FQ20" s="3">
        <f t="shared" si="2"/>
        <v>0</v>
      </c>
      <c r="FR20" s="3">
        <f t="shared" si="2"/>
        <v>4</v>
      </c>
      <c r="FS20" s="3">
        <f t="shared" si="2"/>
        <v>2</v>
      </c>
      <c r="FT20" s="3">
        <f t="shared" si="2"/>
        <v>0</v>
      </c>
      <c r="FU20" s="3">
        <f t="shared" si="2"/>
        <v>3</v>
      </c>
      <c r="FV20" s="3">
        <f t="shared" si="2"/>
        <v>3</v>
      </c>
      <c r="FW20" s="3">
        <f t="shared" si="2"/>
        <v>0</v>
      </c>
      <c r="FX20" s="3">
        <f t="shared" si="2"/>
        <v>1</v>
      </c>
      <c r="FY20" s="3">
        <f t="shared" si="2"/>
        <v>5</v>
      </c>
      <c r="FZ20" s="3">
        <f t="shared" si="2"/>
        <v>0</v>
      </c>
      <c r="GA20" s="3">
        <f t="shared" si="2"/>
        <v>4</v>
      </c>
      <c r="GB20" s="3">
        <f t="shared" si="2"/>
        <v>2</v>
      </c>
      <c r="GC20" s="3">
        <f t="shared" si="2"/>
        <v>0</v>
      </c>
      <c r="GD20" s="3">
        <f t="shared" si="2"/>
        <v>2</v>
      </c>
      <c r="GE20" s="3">
        <f t="shared" si="2"/>
        <v>4</v>
      </c>
      <c r="GF20" s="3">
        <f t="shared" si="2"/>
        <v>0</v>
      </c>
      <c r="GG20" s="3">
        <f t="shared" si="2"/>
        <v>5</v>
      </c>
      <c r="GH20" s="3">
        <f t="shared" si="2"/>
        <v>1</v>
      </c>
      <c r="GI20" s="3">
        <f t="shared" si="2"/>
        <v>0</v>
      </c>
      <c r="GJ20" s="3">
        <f t="shared" si="2"/>
        <v>3</v>
      </c>
      <c r="GK20" s="3">
        <f t="shared" si="2"/>
        <v>3</v>
      </c>
      <c r="GL20" s="3">
        <f t="shared" si="2"/>
        <v>0</v>
      </c>
      <c r="GM20" s="3">
        <f t="shared" ref="GM20:IX20" si="3">SUM(GM14:GM19)</f>
        <v>2</v>
      </c>
      <c r="GN20" s="3">
        <f t="shared" si="3"/>
        <v>4</v>
      </c>
      <c r="GO20" s="3">
        <f t="shared" si="3"/>
        <v>0</v>
      </c>
      <c r="GP20" s="3">
        <f t="shared" si="3"/>
        <v>4</v>
      </c>
      <c r="GQ20" s="3">
        <f t="shared" si="3"/>
        <v>2</v>
      </c>
      <c r="GR20" s="3">
        <f t="shared" si="3"/>
        <v>0</v>
      </c>
      <c r="GS20" s="3">
        <f t="shared" si="3"/>
        <v>1</v>
      </c>
      <c r="GT20" s="3">
        <f t="shared" si="3"/>
        <v>5</v>
      </c>
      <c r="GU20" s="3">
        <f t="shared" si="3"/>
        <v>0</v>
      </c>
      <c r="GV20" s="3">
        <f t="shared" si="3"/>
        <v>5</v>
      </c>
      <c r="GW20" s="3">
        <f t="shared" si="3"/>
        <v>1</v>
      </c>
      <c r="GX20" s="3">
        <f t="shared" si="3"/>
        <v>0</v>
      </c>
      <c r="GY20" s="3">
        <f t="shared" si="3"/>
        <v>6</v>
      </c>
      <c r="GZ20" s="3">
        <f t="shared" si="3"/>
        <v>0</v>
      </c>
      <c r="HA20" s="3">
        <f t="shared" si="3"/>
        <v>0</v>
      </c>
      <c r="HB20" s="3">
        <f t="shared" si="3"/>
        <v>6</v>
      </c>
      <c r="HC20" s="3">
        <f t="shared" si="3"/>
        <v>0</v>
      </c>
      <c r="HD20" s="3">
        <f t="shared" si="3"/>
        <v>0</v>
      </c>
      <c r="HE20" s="3">
        <f t="shared" si="3"/>
        <v>6</v>
      </c>
      <c r="HF20" s="3">
        <f t="shared" si="3"/>
        <v>0</v>
      </c>
      <c r="HG20" s="3">
        <f t="shared" si="3"/>
        <v>0</v>
      </c>
      <c r="HH20" s="3">
        <f t="shared" si="3"/>
        <v>4</v>
      </c>
      <c r="HI20" s="3">
        <f t="shared" si="3"/>
        <v>2</v>
      </c>
      <c r="HJ20" s="3">
        <f t="shared" si="3"/>
        <v>0</v>
      </c>
      <c r="HK20" s="3">
        <f t="shared" si="3"/>
        <v>5</v>
      </c>
      <c r="HL20" s="3">
        <f t="shared" si="3"/>
        <v>1</v>
      </c>
      <c r="HM20" s="3">
        <f t="shared" si="3"/>
        <v>0</v>
      </c>
      <c r="HN20" s="3">
        <f t="shared" si="3"/>
        <v>5</v>
      </c>
      <c r="HO20" s="3">
        <f t="shared" si="3"/>
        <v>1</v>
      </c>
      <c r="HP20" s="3">
        <f t="shared" si="3"/>
        <v>0</v>
      </c>
      <c r="HQ20" s="3">
        <f t="shared" si="3"/>
        <v>4</v>
      </c>
      <c r="HR20" s="3">
        <f t="shared" si="3"/>
        <v>2</v>
      </c>
      <c r="HS20" s="3">
        <f t="shared" si="3"/>
        <v>0</v>
      </c>
      <c r="HT20" s="3">
        <f t="shared" si="3"/>
        <v>5</v>
      </c>
      <c r="HU20" s="3">
        <f t="shared" si="3"/>
        <v>1</v>
      </c>
      <c r="HV20" s="3">
        <f t="shared" si="3"/>
        <v>0</v>
      </c>
      <c r="HW20" s="3">
        <f t="shared" si="3"/>
        <v>5</v>
      </c>
      <c r="HX20" s="3">
        <f t="shared" si="3"/>
        <v>1</v>
      </c>
      <c r="HY20" s="3">
        <f t="shared" si="3"/>
        <v>0</v>
      </c>
      <c r="HZ20" s="3">
        <f t="shared" si="3"/>
        <v>5</v>
      </c>
      <c r="IA20" s="3">
        <f t="shared" si="3"/>
        <v>1</v>
      </c>
      <c r="IB20" s="3">
        <f t="shared" si="3"/>
        <v>0</v>
      </c>
      <c r="IC20" s="3">
        <f t="shared" si="3"/>
        <v>4</v>
      </c>
      <c r="ID20" s="3">
        <f t="shared" si="3"/>
        <v>2</v>
      </c>
      <c r="IE20" s="3">
        <f t="shared" si="3"/>
        <v>0</v>
      </c>
      <c r="IF20" s="3">
        <f t="shared" si="3"/>
        <v>1</v>
      </c>
      <c r="IG20" s="3">
        <f t="shared" si="3"/>
        <v>5</v>
      </c>
      <c r="IH20" s="3">
        <f t="shared" si="3"/>
        <v>0</v>
      </c>
      <c r="II20" s="3">
        <f t="shared" si="3"/>
        <v>3</v>
      </c>
      <c r="IJ20" s="3">
        <f t="shared" si="3"/>
        <v>3</v>
      </c>
      <c r="IK20" s="3">
        <f t="shared" si="3"/>
        <v>0</v>
      </c>
      <c r="IL20" s="3">
        <f t="shared" si="3"/>
        <v>2</v>
      </c>
      <c r="IM20" s="3">
        <f t="shared" si="3"/>
        <v>4</v>
      </c>
      <c r="IN20" s="3">
        <f t="shared" si="3"/>
        <v>0</v>
      </c>
      <c r="IO20" s="3">
        <f t="shared" si="3"/>
        <v>3</v>
      </c>
      <c r="IP20" s="3">
        <f t="shared" si="3"/>
        <v>3</v>
      </c>
      <c r="IQ20" s="3">
        <f t="shared" si="3"/>
        <v>0</v>
      </c>
      <c r="IR20" s="3">
        <f t="shared" si="3"/>
        <v>4</v>
      </c>
      <c r="IS20" s="3">
        <f t="shared" si="3"/>
        <v>2</v>
      </c>
      <c r="IT20" s="3">
        <f t="shared" si="3"/>
        <v>0</v>
      </c>
      <c r="IU20" s="3">
        <f t="shared" si="3"/>
        <v>6</v>
      </c>
      <c r="IV20" s="3">
        <f t="shared" si="3"/>
        <v>0</v>
      </c>
      <c r="IW20" s="3">
        <f t="shared" si="3"/>
        <v>0</v>
      </c>
      <c r="IX20" s="3">
        <f t="shared" si="3"/>
        <v>6</v>
      </c>
      <c r="IY20" s="3">
        <f t="shared" ref="IY20:LJ20" si="4">SUM(IY14:IY19)</f>
        <v>0</v>
      </c>
      <c r="IZ20" s="3">
        <f t="shared" si="4"/>
        <v>0</v>
      </c>
      <c r="JA20" s="3">
        <f t="shared" si="4"/>
        <v>6</v>
      </c>
      <c r="JB20" s="3">
        <f t="shared" si="4"/>
        <v>0</v>
      </c>
      <c r="JC20" s="3">
        <f t="shared" si="4"/>
        <v>0</v>
      </c>
      <c r="JD20" s="3">
        <f t="shared" si="4"/>
        <v>5</v>
      </c>
      <c r="JE20" s="3">
        <f t="shared" si="4"/>
        <v>1</v>
      </c>
      <c r="JF20" s="3">
        <f t="shared" si="4"/>
        <v>0</v>
      </c>
      <c r="JG20" s="3">
        <f t="shared" si="4"/>
        <v>4</v>
      </c>
      <c r="JH20" s="3">
        <f t="shared" si="4"/>
        <v>2</v>
      </c>
      <c r="JI20" s="3">
        <f t="shared" si="4"/>
        <v>0</v>
      </c>
      <c r="JJ20" s="3">
        <f t="shared" si="4"/>
        <v>5</v>
      </c>
      <c r="JK20" s="3">
        <f t="shared" si="4"/>
        <v>1</v>
      </c>
      <c r="JL20" s="3">
        <f t="shared" si="4"/>
        <v>0</v>
      </c>
      <c r="JM20" s="3">
        <f t="shared" si="4"/>
        <v>5</v>
      </c>
      <c r="JN20" s="3">
        <f t="shared" si="4"/>
        <v>1</v>
      </c>
      <c r="JO20" s="3">
        <f t="shared" si="4"/>
        <v>0</v>
      </c>
      <c r="JP20" s="3">
        <f t="shared" si="4"/>
        <v>4</v>
      </c>
      <c r="JQ20" s="3">
        <f t="shared" si="4"/>
        <v>2</v>
      </c>
      <c r="JR20" s="3">
        <f t="shared" si="4"/>
        <v>0</v>
      </c>
      <c r="JS20" s="3">
        <f t="shared" si="4"/>
        <v>5</v>
      </c>
      <c r="JT20" s="3">
        <f t="shared" si="4"/>
        <v>1</v>
      </c>
      <c r="JU20" s="3">
        <f t="shared" si="4"/>
        <v>0</v>
      </c>
      <c r="JV20" s="3">
        <f t="shared" si="4"/>
        <v>6</v>
      </c>
      <c r="JW20" s="3">
        <f t="shared" si="4"/>
        <v>0</v>
      </c>
      <c r="JX20" s="3">
        <f t="shared" si="4"/>
        <v>0</v>
      </c>
      <c r="JY20" s="3">
        <f t="shared" si="4"/>
        <v>3</v>
      </c>
      <c r="JZ20" s="3">
        <f t="shared" si="4"/>
        <v>3</v>
      </c>
      <c r="KA20" s="3">
        <f t="shared" si="4"/>
        <v>0</v>
      </c>
      <c r="KB20" s="3">
        <f t="shared" si="4"/>
        <v>6</v>
      </c>
      <c r="KC20" s="3">
        <f t="shared" si="4"/>
        <v>0</v>
      </c>
      <c r="KD20" s="3">
        <f t="shared" si="4"/>
        <v>0</v>
      </c>
      <c r="KE20" s="3">
        <f t="shared" si="4"/>
        <v>4</v>
      </c>
      <c r="KF20" s="3">
        <f t="shared" si="4"/>
        <v>2</v>
      </c>
      <c r="KG20" s="3">
        <f t="shared" si="4"/>
        <v>0</v>
      </c>
      <c r="KH20" s="3">
        <f t="shared" si="4"/>
        <v>2</v>
      </c>
      <c r="KI20" s="3">
        <f t="shared" si="4"/>
        <v>4</v>
      </c>
      <c r="KJ20" s="3">
        <f t="shared" si="4"/>
        <v>0</v>
      </c>
      <c r="KK20" s="3">
        <f t="shared" si="4"/>
        <v>6</v>
      </c>
      <c r="KL20" s="3">
        <f t="shared" si="4"/>
        <v>0</v>
      </c>
      <c r="KM20" s="3">
        <f t="shared" si="4"/>
        <v>0</v>
      </c>
      <c r="KN20" s="3">
        <f t="shared" si="4"/>
        <v>5</v>
      </c>
      <c r="KO20" s="3">
        <f t="shared" si="4"/>
        <v>1</v>
      </c>
      <c r="KP20" s="3">
        <f t="shared" si="4"/>
        <v>0</v>
      </c>
      <c r="KQ20" s="3">
        <f t="shared" si="4"/>
        <v>5</v>
      </c>
      <c r="KR20" s="3">
        <f t="shared" si="4"/>
        <v>1</v>
      </c>
      <c r="KS20" s="3">
        <f t="shared" si="4"/>
        <v>0</v>
      </c>
      <c r="KT20" s="3">
        <f t="shared" si="4"/>
        <v>5</v>
      </c>
      <c r="KU20" s="3">
        <f t="shared" si="4"/>
        <v>1</v>
      </c>
      <c r="KV20" s="3">
        <f t="shared" si="4"/>
        <v>0</v>
      </c>
      <c r="KW20" s="3">
        <f t="shared" si="4"/>
        <v>4</v>
      </c>
      <c r="KX20" s="3">
        <f t="shared" si="4"/>
        <v>2</v>
      </c>
      <c r="KY20" s="3">
        <f t="shared" si="4"/>
        <v>0</v>
      </c>
      <c r="KZ20" s="3">
        <f t="shared" si="4"/>
        <v>4</v>
      </c>
      <c r="LA20" s="3">
        <f t="shared" si="4"/>
        <v>2</v>
      </c>
      <c r="LB20" s="3">
        <f t="shared" si="4"/>
        <v>0</v>
      </c>
      <c r="LC20" s="3">
        <f t="shared" si="4"/>
        <v>5</v>
      </c>
      <c r="LD20" s="3">
        <f t="shared" si="4"/>
        <v>1</v>
      </c>
      <c r="LE20" s="3">
        <f t="shared" si="4"/>
        <v>0</v>
      </c>
      <c r="LF20" s="3">
        <f t="shared" si="4"/>
        <v>5</v>
      </c>
      <c r="LG20" s="3">
        <f t="shared" si="4"/>
        <v>1</v>
      </c>
      <c r="LH20" s="3">
        <f t="shared" si="4"/>
        <v>0</v>
      </c>
      <c r="LI20" s="3">
        <f t="shared" si="4"/>
        <v>6</v>
      </c>
      <c r="LJ20" s="3">
        <f t="shared" si="4"/>
        <v>0</v>
      </c>
      <c r="LK20" s="3">
        <f t="shared" ref="LK20:NV20" si="5">SUM(LK14:LK19)</f>
        <v>0</v>
      </c>
      <c r="LL20" s="3">
        <f t="shared" si="5"/>
        <v>4</v>
      </c>
      <c r="LM20" s="3">
        <f t="shared" si="5"/>
        <v>2</v>
      </c>
      <c r="LN20" s="3">
        <f t="shared" si="5"/>
        <v>0</v>
      </c>
      <c r="LO20" s="3">
        <f t="shared" si="5"/>
        <v>5</v>
      </c>
      <c r="LP20" s="3">
        <f t="shared" si="5"/>
        <v>1</v>
      </c>
      <c r="LQ20" s="3">
        <f t="shared" si="5"/>
        <v>0</v>
      </c>
      <c r="LR20" s="3">
        <f t="shared" si="5"/>
        <v>6</v>
      </c>
      <c r="LS20" s="3">
        <f t="shared" si="5"/>
        <v>0</v>
      </c>
      <c r="LT20" s="3">
        <f t="shared" si="5"/>
        <v>0</v>
      </c>
      <c r="LU20" s="3">
        <f t="shared" si="5"/>
        <v>6</v>
      </c>
      <c r="LV20" s="3">
        <f t="shared" si="5"/>
        <v>0</v>
      </c>
      <c r="LW20" s="3">
        <f t="shared" si="5"/>
        <v>0</v>
      </c>
      <c r="LX20" s="3">
        <f t="shared" si="5"/>
        <v>5</v>
      </c>
      <c r="LY20" s="3">
        <f t="shared" si="5"/>
        <v>1</v>
      </c>
      <c r="LZ20" s="3">
        <f t="shared" si="5"/>
        <v>0</v>
      </c>
      <c r="MA20" s="3">
        <f t="shared" si="5"/>
        <v>5</v>
      </c>
      <c r="MB20" s="3">
        <f t="shared" si="5"/>
        <v>1</v>
      </c>
      <c r="MC20" s="3">
        <f t="shared" si="5"/>
        <v>0</v>
      </c>
      <c r="MD20" s="3">
        <f t="shared" si="5"/>
        <v>5</v>
      </c>
      <c r="ME20" s="3">
        <f t="shared" si="5"/>
        <v>1</v>
      </c>
      <c r="MF20" s="3">
        <f t="shared" si="5"/>
        <v>0</v>
      </c>
      <c r="MG20" s="3">
        <f t="shared" si="5"/>
        <v>6</v>
      </c>
      <c r="MH20" s="3">
        <f t="shared" si="5"/>
        <v>0</v>
      </c>
      <c r="MI20" s="3">
        <f t="shared" si="5"/>
        <v>0</v>
      </c>
      <c r="MJ20" s="3">
        <f t="shared" si="5"/>
        <v>4</v>
      </c>
      <c r="MK20" s="3">
        <f t="shared" si="5"/>
        <v>2</v>
      </c>
      <c r="ML20" s="3">
        <f t="shared" si="5"/>
        <v>0</v>
      </c>
      <c r="MM20" s="3">
        <f t="shared" si="5"/>
        <v>5</v>
      </c>
      <c r="MN20" s="3">
        <f t="shared" si="5"/>
        <v>1</v>
      </c>
      <c r="MO20" s="3">
        <f t="shared" si="5"/>
        <v>0</v>
      </c>
      <c r="MP20" s="3">
        <f t="shared" si="5"/>
        <v>2</v>
      </c>
      <c r="MQ20" s="3">
        <f t="shared" si="5"/>
        <v>4</v>
      </c>
      <c r="MR20" s="3">
        <f t="shared" si="5"/>
        <v>0</v>
      </c>
      <c r="MS20" s="3">
        <f t="shared" si="5"/>
        <v>3</v>
      </c>
      <c r="MT20" s="3">
        <f t="shared" si="5"/>
        <v>3</v>
      </c>
      <c r="MU20" s="3">
        <f t="shared" si="5"/>
        <v>0</v>
      </c>
      <c r="MV20" s="3">
        <f t="shared" si="5"/>
        <v>4</v>
      </c>
      <c r="MW20" s="3">
        <f t="shared" si="5"/>
        <v>2</v>
      </c>
      <c r="MX20" s="3">
        <f t="shared" si="5"/>
        <v>0</v>
      </c>
      <c r="MY20" s="3">
        <f t="shared" si="5"/>
        <v>4</v>
      </c>
      <c r="MZ20" s="3">
        <f t="shared" si="5"/>
        <v>2</v>
      </c>
      <c r="NA20" s="3">
        <f t="shared" si="5"/>
        <v>0</v>
      </c>
      <c r="NB20" s="3">
        <f t="shared" si="5"/>
        <v>5</v>
      </c>
      <c r="NC20" s="3">
        <f t="shared" si="5"/>
        <v>1</v>
      </c>
      <c r="ND20" s="3">
        <f t="shared" si="5"/>
        <v>0</v>
      </c>
      <c r="NE20" s="3">
        <f t="shared" si="5"/>
        <v>4</v>
      </c>
      <c r="NF20" s="3">
        <f t="shared" si="5"/>
        <v>2</v>
      </c>
      <c r="NG20" s="3">
        <f t="shared" si="5"/>
        <v>0</v>
      </c>
      <c r="NH20" s="3">
        <f t="shared" si="5"/>
        <v>2</v>
      </c>
      <c r="NI20" s="3">
        <f t="shared" si="5"/>
        <v>4</v>
      </c>
      <c r="NJ20" s="3">
        <f t="shared" si="5"/>
        <v>0</v>
      </c>
      <c r="NK20" s="3">
        <f t="shared" si="5"/>
        <v>2</v>
      </c>
      <c r="NL20" s="3">
        <f t="shared" si="5"/>
        <v>4</v>
      </c>
      <c r="NM20" s="3">
        <f t="shared" si="5"/>
        <v>0</v>
      </c>
      <c r="NN20" s="3">
        <f t="shared" si="5"/>
        <v>6</v>
      </c>
      <c r="NO20" s="3">
        <f t="shared" si="5"/>
        <v>0</v>
      </c>
      <c r="NP20" s="3">
        <f t="shared" si="5"/>
        <v>0</v>
      </c>
      <c r="NQ20" s="3">
        <f t="shared" si="5"/>
        <v>1</v>
      </c>
      <c r="NR20" s="3">
        <f t="shared" si="5"/>
        <v>5</v>
      </c>
      <c r="NS20" s="3">
        <f t="shared" si="5"/>
        <v>0</v>
      </c>
      <c r="NT20" s="3">
        <f t="shared" si="5"/>
        <v>0</v>
      </c>
      <c r="NU20" s="3">
        <f t="shared" si="5"/>
        <v>6</v>
      </c>
      <c r="NV20" s="3">
        <f t="shared" si="5"/>
        <v>0</v>
      </c>
      <c r="NW20" s="3">
        <f t="shared" ref="NW20:QH20" si="6">SUM(NW14:NW19)</f>
        <v>0</v>
      </c>
      <c r="NX20" s="3">
        <f t="shared" si="6"/>
        <v>6</v>
      </c>
      <c r="NY20" s="3">
        <f t="shared" si="6"/>
        <v>0</v>
      </c>
      <c r="NZ20" s="3">
        <f t="shared" si="6"/>
        <v>6</v>
      </c>
      <c r="OA20" s="3">
        <f t="shared" si="6"/>
        <v>0</v>
      </c>
      <c r="OB20" s="3">
        <f t="shared" si="6"/>
        <v>0</v>
      </c>
      <c r="OC20" s="3">
        <f t="shared" si="6"/>
        <v>2</v>
      </c>
      <c r="OD20" s="3">
        <f t="shared" si="6"/>
        <v>4</v>
      </c>
      <c r="OE20" s="3">
        <f t="shared" si="6"/>
        <v>0</v>
      </c>
      <c r="OF20" s="3">
        <f t="shared" si="6"/>
        <v>3</v>
      </c>
      <c r="OG20" s="3">
        <f t="shared" si="6"/>
        <v>3</v>
      </c>
      <c r="OH20" s="3">
        <f t="shared" si="6"/>
        <v>0</v>
      </c>
      <c r="OI20" s="3">
        <f t="shared" si="6"/>
        <v>4</v>
      </c>
      <c r="OJ20" s="3">
        <f t="shared" si="6"/>
        <v>2</v>
      </c>
      <c r="OK20" s="3">
        <f t="shared" si="6"/>
        <v>0</v>
      </c>
      <c r="OL20" s="3">
        <f t="shared" si="6"/>
        <v>6</v>
      </c>
      <c r="OM20" s="3">
        <f t="shared" si="6"/>
        <v>0</v>
      </c>
      <c r="ON20" s="3">
        <f t="shared" si="6"/>
        <v>0</v>
      </c>
      <c r="OO20" s="3">
        <f t="shared" si="6"/>
        <v>5</v>
      </c>
      <c r="OP20" s="3">
        <f t="shared" si="6"/>
        <v>1</v>
      </c>
      <c r="OQ20" s="3">
        <f t="shared" si="6"/>
        <v>0</v>
      </c>
      <c r="OR20" s="3">
        <f t="shared" si="6"/>
        <v>3</v>
      </c>
      <c r="OS20" s="3">
        <f t="shared" si="6"/>
        <v>3</v>
      </c>
      <c r="OT20" s="3">
        <f t="shared" si="6"/>
        <v>0</v>
      </c>
      <c r="OU20" s="3">
        <f t="shared" si="6"/>
        <v>3</v>
      </c>
      <c r="OV20" s="3">
        <f t="shared" si="6"/>
        <v>3</v>
      </c>
      <c r="OW20" s="3">
        <f t="shared" si="6"/>
        <v>0</v>
      </c>
      <c r="OX20" s="3">
        <f t="shared" si="6"/>
        <v>0</v>
      </c>
      <c r="OY20" s="3">
        <f t="shared" si="6"/>
        <v>6</v>
      </c>
      <c r="OZ20" s="3">
        <f t="shared" si="6"/>
        <v>0</v>
      </c>
      <c r="PA20" s="3">
        <f t="shared" si="6"/>
        <v>4</v>
      </c>
      <c r="PB20" s="3">
        <f t="shared" si="6"/>
        <v>1</v>
      </c>
      <c r="PC20" s="3">
        <f t="shared" si="6"/>
        <v>1</v>
      </c>
      <c r="PD20" s="3">
        <f t="shared" si="6"/>
        <v>4</v>
      </c>
      <c r="PE20" s="3">
        <f t="shared" si="6"/>
        <v>1</v>
      </c>
      <c r="PF20" s="3">
        <f t="shared" si="6"/>
        <v>0</v>
      </c>
      <c r="PG20" s="3">
        <f t="shared" si="6"/>
        <v>5</v>
      </c>
      <c r="PH20" s="3">
        <f t="shared" si="6"/>
        <v>1</v>
      </c>
      <c r="PI20" s="3">
        <f t="shared" si="6"/>
        <v>0</v>
      </c>
      <c r="PJ20" s="3">
        <f t="shared" si="6"/>
        <v>4</v>
      </c>
      <c r="PK20" s="3">
        <f t="shared" si="6"/>
        <v>2</v>
      </c>
      <c r="PL20" s="3">
        <f t="shared" si="6"/>
        <v>0</v>
      </c>
      <c r="PM20" s="3">
        <f t="shared" si="6"/>
        <v>5</v>
      </c>
      <c r="PN20" s="3">
        <f t="shared" si="6"/>
        <v>1</v>
      </c>
      <c r="PO20" s="3">
        <f t="shared" si="6"/>
        <v>0</v>
      </c>
      <c r="PP20" s="3">
        <f t="shared" si="6"/>
        <v>5</v>
      </c>
      <c r="PQ20" s="3">
        <f t="shared" si="6"/>
        <v>1</v>
      </c>
      <c r="PR20" s="3">
        <f t="shared" si="6"/>
        <v>0</v>
      </c>
      <c r="PS20" s="3">
        <f t="shared" si="6"/>
        <v>5</v>
      </c>
      <c r="PT20" s="3">
        <f t="shared" si="6"/>
        <v>1</v>
      </c>
      <c r="PU20" s="3">
        <f t="shared" si="6"/>
        <v>0</v>
      </c>
      <c r="PV20" s="3">
        <f t="shared" si="6"/>
        <v>5</v>
      </c>
      <c r="PW20" s="3">
        <f t="shared" si="6"/>
        <v>1</v>
      </c>
      <c r="PX20" s="3">
        <f t="shared" si="6"/>
        <v>0</v>
      </c>
      <c r="PY20" s="3">
        <f t="shared" si="6"/>
        <v>4</v>
      </c>
      <c r="PZ20" s="3">
        <f t="shared" si="6"/>
        <v>2</v>
      </c>
      <c r="QA20" s="3">
        <f t="shared" si="6"/>
        <v>0</v>
      </c>
      <c r="QB20" s="3">
        <f t="shared" si="6"/>
        <v>4</v>
      </c>
      <c r="QC20" s="3">
        <f t="shared" si="6"/>
        <v>2</v>
      </c>
      <c r="QD20" s="3">
        <f t="shared" si="6"/>
        <v>0</v>
      </c>
      <c r="QE20" s="3">
        <f t="shared" si="6"/>
        <v>5</v>
      </c>
      <c r="QF20" s="3">
        <f t="shared" si="6"/>
        <v>1</v>
      </c>
      <c r="QG20" s="3">
        <f t="shared" si="6"/>
        <v>0</v>
      </c>
      <c r="QH20" s="3">
        <f t="shared" si="6"/>
        <v>5</v>
      </c>
      <c r="QI20" s="3">
        <f t="shared" ref="QI20:ST20" si="7">SUM(QI14:QI19)</f>
        <v>1</v>
      </c>
      <c r="QJ20" s="3">
        <f t="shared" si="7"/>
        <v>0</v>
      </c>
      <c r="QK20" s="3">
        <f t="shared" si="7"/>
        <v>4</v>
      </c>
      <c r="QL20" s="3">
        <f t="shared" si="7"/>
        <v>2</v>
      </c>
      <c r="QM20" s="3">
        <f t="shared" si="7"/>
        <v>0</v>
      </c>
      <c r="QN20" s="3">
        <f t="shared" si="7"/>
        <v>3</v>
      </c>
      <c r="QO20" s="3">
        <f t="shared" si="7"/>
        <v>3</v>
      </c>
      <c r="QP20" s="3">
        <f t="shared" si="7"/>
        <v>0</v>
      </c>
      <c r="QQ20" s="3">
        <f t="shared" si="7"/>
        <v>3</v>
      </c>
      <c r="QR20" s="3">
        <f t="shared" si="7"/>
        <v>3</v>
      </c>
      <c r="QS20" s="3">
        <f t="shared" si="7"/>
        <v>0</v>
      </c>
      <c r="QT20" s="3">
        <f t="shared" si="7"/>
        <v>5</v>
      </c>
      <c r="QU20" s="3">
        <f t="shared" si="7"/>
        <v>1</v>
      </c>
      <c r="QV20" s="3">
        <f t="shared" si="7"/>
        <v>0</v>
      </c>
      <c r="QW20" s="3">
        <f t="shared" si="7"/>
        <v>3</v>
      </c>
      <c r="QX20" s="3">
        <f t="shared" si="7"/>
        <v>3</v>
      </c>
      <c r="QY20" s="3">
        <f t="shared" si="7"/>
        <v>0</v>
      </c>
      <c r="QZ20" s="3">
        <f t="shared" si="7"/>
        <v>5</v>
      </c>
      <c r="RA20" s="3">
        <f t="shared" si="7"/>
        <v>1</v>
      </c>
      <c r="RB20" s="3">
        <f t="shared" si="7"/>
        <v>0</v>
      </c>
      <c r="RC20" s="3">
        <f t="shared" si="7"/>
        <v>4</v>
      </c>
      <c r="RD20" s="3">
        <f t="shared" si="7"/>
        <v>2</v>
      </c>
      <c r="RE20" s="3">
        <f t="shared" si="7"/>
        <v>0</v>
      </c>
      <c r="RF20" s="3">
        <f t="shared" si="7"/>
        <v>5</v>
      </c>
      <c r="RG20" s="3">
        <f t="shared" si="7"/>
        <v>1</v>
      </c>
      <c r="RH20" s="3">
        <f t="shared" si="7"/>
        <v>0</v>
      </c>
      <c r="RI20" s="3">
        <f t="shared" si="7"/>
        <v>6</v>
      </c>
      <c r="RJ20" s="3">
        <f t="shared" si="7"/>
        <v>0</v>
      </c>
      <c r="RK20" s="3">
        <f t="shared" si="7"/>
        <v>0</v>
      </c>
      <c r="RL20" s="3">
        <f t="shared" si="7"/>
        <v>4</v>
      </c>
      <c r="RM20" s="3">
        <f t="shared" si="7"/>
        <v>1</v>
      </c>
      <c r="RN20" s="3">
        <f t="shared" si="7"/>
        <v>1</v>
      </c>
      <c r="RO20" s="3">
        <f t="shared" si="7"/>
        <v>5</v>
      </c>
      <c r="RP20" s="3">
        <f t="shared" si="7"/>
        <v>1</v>
      </c>
      <c r="RQ20" s="3">
        <f t="shared" si="7"/>
        <v>0</v>
      </c>
      <c r="RR20" s="3">
        <f t="shared" si="7"/>
        <v>5</v>
      </c>
      <c r="RS20" s="3">
        <f t="shared" si="7"/>
        <v>1</v>
      </c>
      <c r="RT20" s="3">
        <f t="shared" si="7"/>
        <v>0</v>
      </c>
      <c r="RU20" s="3">
        <f t="shared" si="7"/>
        <v>5</v>
      </c>
      <c r="RV20" s="3">
        <f t="shared" si="7"/>
        <v>1</v>
      </c>
      <c r="RW20" s="3">
        <f t="shared" si="7"/>
        <v>0</v>
      </c>
      <c r="RX20" s="3">
        <f t="shared" si="7"/>
        <v>5</v>
      </c>
      <c r="RY20" s="3">
        <f t="shared" si="7"/>
        <v>1</v>
      </c>
      <c r="RZ20" s="3">
        <f t="shared" si="7"/>
        <v>0</v>
      </c>
      <c r="SA20" s="3">
        <f t="shared" si="7"/>
        <v>1</v>
      </c>
      <c r="SB20" s="3">
        <f t="shared" si="7"/>
        <v>5</v>
      </c>
      <c r="SC20" s="3">
        <f t="shared" si="7"/>
        <v>0</v>
      </c>
      <c r="SD20" s="3">
        <f t="shared" si="7"/>
        <v>2</v>
      </c>
      <c r="SE20" s="3">
        <f t="shared" si="7"/>
        <v>4</v>
      </c>
      <c r="SF20" s="3">
        <f t="shared" si="7"/>
        <v>0</v>
      </c>
      <c r="SG20" s="3">
        <f t="shared" si="7"/>
        <v>3</v>
      </c>
      <c r="SH20" s="3">
        <f t="shared" si="7"/>
        <v>3</v>
      </c>
      <c r="SI20" s="3">
        <f t="shared" si="7"/>
        <v>0</v>
      </c>
      <c r="SJ20" s="3">
        <f t="shared" si="7"/>
        <v>4</v>
      </c>
      <c r="SK20" s="3">
        <f t="shared" si="7"/>
        <v>2</v>
      </c>
      <c r="SL20" s="3">
        <f t="shared" si="7"/>
        <v>0</v>
      </c>
      <c r="SM20" s="3">
        <f t="shared" si="7"/>
        <v>5</v>
      </c>
      <c r="SN20" s="3">
        <f t="shared" si="7"/>
        <v>1</v>
      </c>
      <c r="SO20" s="3">
        <f t="shared" si="7"/>
        <v>0</v>
      </c>
      <c r="SP20" s="3">
        <f t="shared" si="7"/>
        <v>5</v>
      </c>
      <c r="SQ20" s="3">
        <f t="shared" si="7"/>
        <v>1</v>
      </c>
      <c r="SR20" s="3">
        <f t="shared" si="7"/>
        <v>0</v>
      </c>
      <c r="SS20" s="3">
        <f t="shared" si="7"/>
        <v>5</v>
      </c>
      <c r="ST20" s="3">
        <f t="shared" si="7"/>
        <v>1</v>
      </c>
      <c r="SU20" s="3">
        <f t="shared" ref="SU20:TP20" si="8">SUM(SU14:SU19)</f>
        <v>0</v>
      </c>
      <c r="SV20" s="3">
        <f t="shared" si="8"/>
        <v>4</v>
      </c>
      <c r="SW20" s="3">
        <f t="shared" si="8"/>
        <v>1</v>
      </c>
      <c r="SX20" s="3">
        <f t="shared" si="8"/>
        <v>1</v>
      </c>
      <c r="SY20" s="3">
        <f t="shared" si="8"/>
        <v>5</v>
      </c>
      <c r="SZ20" s="3">
        <f t="shared" si="8"/>
        <v>1</v>
      </c>
      <c r="TA20" s="3">
        <f t="shared" si="8"/>
        <v>0</v>
      </c>
      <c r="TB20" s="3">
        <f t="shared" si="8"/>
        <v>5</v>
      </c>
      <c r="TC20" s="3">
        <f t="shared" si="8"/>
        <v>1</v>
      </c>
      <c r="TD20" s="3">
        <f t="shared" si="8"/>
        <v>0</v>
      </c>
      <c r="TE20" s="3">
        <f t="shared" si="8"/>
        <v>2</v>
      </c>
      <c r="TF20" s="3">
        <f t="shared" si="8"/>
        <v>4</v>
      </c>
      <c r="TG20" s="3">
        <f t="shared" si="8"/>
        <v>0</v>
      </c>
      <c r="TH20" s="3">
        <f t="shared" si="8"/>
        <v>4</v>
      </c>
      <c r="TI20" s="3">
        <f t="shared" si="8"/>
        <v>2</v>
      </c>
      <c r="TJ20" s="3">
        <f t="shared" si="8"/>
        <v>0</v>
      </c>
      <c r="TK20" s="3">
        <f t="shared" si="8"/>
        <v>3</v>
      </c>
      <c r="TL20" s="3">
        <f t="shared" si="8"/>
        <v>3</v>
      </c>
      <c r="TM20" s="3">
        <f t="shared" si="8"/>
        <v>0</v>
      </c>
      <c r="TN20" s="3">
        <f t="shared" si="8"/>
        <v>4</v>
      </c>
      <c r="TO20" s="3">
        <f t="shared" si="8"/>
        <v>2</v>
      </c>
      <c r="TP20" s="3">
        <f t="shared" si="8"/>
        <v>0</v>
      </c>
    </row>
    <row r="21" spans="1:536" ht="37.5" customHeight="1" x14ac:dyDescent="0.25">
      <c r="A21" s="79" t="s">
        <v>3202</v>
      </c>
      <c r="B21" s="80"/>
      <c r="C21" s="10">
        <f>C20/6%</f>
        <v>83.333333333333343</v>
      </c>
      <c r="D21" s="10">
        <f t="shared" ref="D21:BO21" si="9">D20/6%</f>
        <v>16.666666666666668</v>
      </c>
      <c r="E21" s="10">
        <f t="shared" si="9"/>
        <v>0</v>
      </c>
      <c r="F21" s="10">
        <f t="shared" si="9"/>
        <v>83.333333333333343</v>
      </c>
      <c r="G21" s="10">
        <f t="shared" si="9"/>
        <v>16.666666666666668</v>
      </c>
      <c r="H21" s="10">
        <f t="shared" si="9"/>
        <v>0</v>
      </c>
      <c r="I21" s="10">
        <f t="shared" si="9"/>
        <v>83.333333333333343</v>
      </c>
      <c r="J21" s="10">
        <f t="shared" si="9"/>
        <v>16.666666666666668</v>
      </c>
      <c r="K21" s="10">
        <f t="shared" si="9"/>
        <v>0</v>
      </c>
      <c r="L21" s="10">
        <f t="shared" si="9"/>
        <v>83.333333333333343</v>
      </c>
      <c r="M21" s="10">
        <f t="shared" si="9"/>
        <v>16.666666666666668</v>
      </c>
      <c r="N21" s="10">
        <f t="shared" si="9"/>
        <v>0</v>
      </c>
      <c r="O21" s="10">
        <f t="shared" si="9"/>
        <v>83.333333333333343</v>
      </c>
      <c r="P21" s="10">
        <f t="shared" si="9"/>
        <v>16.666666666666668</v>
      </c>
      <c r="Q21" s="10">
        <f t="shared" si="9"/>
        <v>0</v>
      </c>
      <c r="R21" s="10">
        <f t="shared" si="9"/>
        <v>83.333333333333343</v>
      </c>
      <c r="S21" s="10">
        <f t="shared" si="9"/>
        <v>0</v>
      </c>
      <c r="T21" s="10">
        <f t="shared" si="9"/>
        <v>16.666666666666668</v>
      </c>
      <c r="U21" s="10">
        <f t="shared" si="9"/>
        <v>83.333333333333343</v>
      </c>
      <c r="V21" s="10">
        <f t="shared" si="9"/>
        <v>16.666666666666668</v>
      </c>
      <c r="W21" s="10">
        <f t="shared" si="9"/>
        <v>0</v>
      </c>
      <c r="X21" s="10">
        <f t="shared" si="9"/>
        <v>100</v>
      </c>
      <c r="Y21" s="10">
        <f t="shared" si="9"/>
        <v>0</v>
      </c>
      <c r="Z21" s="10">
        <f t="shared" si="9"/>
        <v>0</v>
      </c>
      <c r="AA21" s="10">
        <f t="shared" si="9"/>
        <v>83.333333333333343</v>
      </c>
      <c r="AB21" s="10">
        <f t="shared" si="9"/>
        <v>16.666666666666668</v>
      </c>
      <c r="AC21" s="10">
        <f t="shared" si="9"/>
        <v>0</v>
      </c>
      <c r="AD21" s="10">
        <f t="shared" si="9"/>
        <v>66.666666666666671</v>
      </c>
      <c r="AE21" s="10">
        <f t="shared" si="9"/>
        <v>33.333333333333336</v>
      </c>
      <c r="AF21" s="10">
        <f t="shared" si="9"/>
        <v>0</v>
      </c>
      <c r="AG21" s="10">
        <f t="shared" si="9"/>
        <v>33.333333333333336</v>
      </c>
      <c r="AH21" s="10">
        <f t="shared" si="9"/>
        <v>66.666666666666671</v>
      </c>
      <c r="AI21" s="10">
        <f t="shared" si="9"/>
        <v>0</v>
      </c>
      <c r="AJ21" s="10">
        <f t="shared" si="9"/>
        <v>100</v>
      </c>
      <c r="AK21" s="10">
        <f t="shared" si="9"/>
        <v>0</v>
      </c>
      <c r="AL21" s="10">
        <f t="shared" si="9"/>
        <v>0</v>
      </c>
      <c r="AM21" s="10">
        <f t="shared" si="9"/>
        <v>100</v>
      </c>
      <c r="AN21" s="10">
        <f t="shared" si="9"/>
        <v>0</v>
      </c>
      <c r="AO21" s="10">
        <f t="shared" si="9"/>
        <v>0</v>
      </c>
      <c r="AP21" s="10">
        <f t="shared" si="9"/>
        <v>0</v>
      </c>
      <c r="AQ21" s="10">
        <f t="shared" si="9"/>
        <v>83.333333333333343</v>
      </c>
      <c r="AR21" s="10">
        <f t="shared" si="9"/>
        <v>16.666666666666668</v>
      </c>
      <c r="AS21" s="10">
        <f t="shared" si="9"/>
        <v>100</v>
      </c>
      <c r="AT21" s="10">
        <f t="shared" si="9"/>
        <v>0</v>
      </c>
      <c r="AU21" s="10">
        <f t="shared" si="9"/>
        <v>0</v>
      </c>
      <c r="AV21" s="10">
        <f t="shared" si="9"/>
        <v>83.333333333333343</v>
      </c>
      <c r="AW21" s="10">
        <f t="shared" si="9"/>
        <v>16.666666666666668</v>
      </c>
      <c r="AX21" s="10">
        <f t="shared" si="9"/>
        <v>0</v>
      </c>
      <c r="AY21" s="10">
        <f t="shared" si="9"/>
        <v>83.333333333333343</v>
      </c>
      <c r="AZ21" s="10">
        <f t="shared" si="9"/>
        <v>16.666666666666668</v>
      </c>
      <c r="BA21" s="10">
        <f t="shared" si="9"/>
        <v>0</v>
      </c>
      <c r="BB21" s="10">
        <f t="shared" si="9"/>
        <v>100</v>
      </c>
      <c r="BC21" s="10">
        <f t="shared" si="9"/>
        <v>0</v>
      </c>
      <c r="BD21" s="10">
        <f t="shared" si="9"/>
        <v>0</v>
      </c>
      <c r="BE21" s="10">
        <f t="shared" si="9"/>
        <v>100</v>
      </c>
      <c r="BF21" s="10">
        <f t="shared" si="9"/>
        <v>0</v>
      </c>
      <c r="BG21" s="10">
        <f t="shared" si="9"/>
        <v>0</v>
      </c>
      <c r="BH21" s="10">
        <f t="shared" si="9"/>
        <v>100</v>
      </c>
      <c r="BI21" s="10">
        <f t="shared" si="9"/>
        <v>0</v>
      </c>
      <c r="BJ21" s="10">
        <f t="shared" si="9"/>
        <v>0</v>
      </c>
      <c r="BK21" s="10">
        <f t="shared" si="9"/>
        <v>100</v>
      </c>
      <c r="BL21" s="10">
        <f t="shared" si="9"/>
        <v>0</v>
      </c>
      <c r="BM21" s="10">
        <f t="shared" si="9"/>
        <v>0</v>
      </c>
      <c r="BN21" s="10">
        <f t="shared" si="9"/>
        <v>83.333333333333343</v>
      </c>
      <c r="BO21" s="10">
        <f t="shared" si="9"/>
        <v>16.666666666666668</v>
      </c>
      <c r="BP21" s="10">
        <f t="shared" ref="BP21:EA21" si="10">BP20/6%</f>
        <v>0</v>
      </c>
      <c r="BQ21" s="10">
        <f t="shared" si="10"/>
        <v>100</v>
      </c>
      <c r="BR21" s="10">
        <f t="shared" si="10"/>
        <v>0</v>
      </c>
      <c r="BS21" s="10">
        <f t="shared" si="10"/>
        <v>0</v>
      </c>
      <c r="BT21" s="10">
        <f t="shared" si="10"/>
        <v>100</v>
      </c>
      <c r="BU21" s="10">
        <f t="shared" si="10"/>
        <v>0</v>
      </c>
      <c r="BV21" s="10">
        <f t="shared" si="10"/>
        <v>0</v>
      </c>
      <c r="BW21" s="10">
        <f t="shared" si="10"/>
        <v>100</v>
      </c>
      <c r="BX21" s="10">
        <f t="shared" si="10"/>
        <v>0</v>
      </c>
      <c r="BY21" s="10">
        <f t="shared" si="10"/>
        <v>0</v>
      </c>
      <c r="BZ21" s="10">
        <f t="shared" si="10"/>
        <v>50</v>
      </c>
      <c r="CA21" s="10">
        <f t="shared" si="10"/>
        <v>50</v>
      </c>
      <c r="CB21" s="10">
        <f t="shared" si="10"/>
        <v>0</v>
      </c>
      <c r="CC21" s="10">
        <f t="shared" si="10"/>
        <v>66.666666666666671</v>
      </c>
      <c r="CD21" s="10">
        <f t="shared" si="10"/>
        <v>33.333333333333336</v>
      </c>
      <c r="CE21" s="10">
        <f t="shared" si="10"/>
        <v>0</v>
      </c>
      <c r="CF21" s="10">
        <f t="shared" si="10"/>
        <v>66.666666666666671</v>
      </c>
      <c r="CG21" s="10">
        <f t="shared" si="10"/>
        <v>33.333333333333336</v>
      </c>
      <c r="CH21" s="10">
        <f t="shared" si="10"/>
        <v>0</v>
      </c>
      <c r="CI21" s="10">
        <f t="shared" si="10"/>
        <v>66.666666666666671</v>
      </c>
      <c r="CJ21" s="10">
        <f t="shared" si="10"/>
        <v>33.333333333333336</v>
      </c>
      <c r="CK21" s="10">
        <f t="shared" si="10"/>
        <v>0</v>
      </c>
      <c r="CL21" s="10">
        <f t="shared" si="10"/>
        <v>83.333333333333343</v>
      </c>
      <c r="CM21" s="10">
        <f t="shared" si="10"/>
        <v>16.666666666666668</v>
      </c>
      <c r="CN21" s="10">
        <f t="shared" si="10"/>
        <v>0</v>
      </c>
      <c r="CO21" s="10">
        <f t="shared" si="10"/>
        <v>66.666666666666671</v>
      </c>
      <c r="CP21" s="10">
        <f t="shared" si="10"/>
        <v>33.333333333333336</v>
      </c>
      <c r="CQ21" s="10">
        <f t="shared" si="10"/>
        <v>0</v>
      </c>
      <c r="CR21" s="10">
        <f t="shared" si="10"/>
        <v>66.666666666666671</v>
      </c>
      <c r="CS21" s="10">
        <f t="shared" si="10"/>
        <v>33.333333333333336</v>
      </c>
      <c r="CT21" s="10">
        <f t="shared" si="10"/>
        <v>0</v>
      </c>
      <c r="CU21" s="10">
        <f t="shared" si="10"/>
        <v>50</v>
      </c>
      <c r="CV21" s="10">
        <f t="shared" si="10"/>
        <v>50</v>
      </c>
      <c r="CW21" s="10">
        <f t="shared" si="10"/>
        <v>0</v>
      </c>
      <c r="CX21" s="10">
        <f t="shared" si="10"/>
        <v>50</v>
      </c>
      <c r="CY21" s="10">
        <f t="shared" si="10"/>
        <v>50</v>
      </c>
      <c r="CZ21" s="10">
        <f t="shared" si="10"/>
        <v>0</v>
      </c>
      <c r="DA21" s="10">
        <f t="shared" si="10"/>
        <v>66.666666666666671</v>
      </c>
      <c r="DB21" s="10">
        <f t="shared" si="10"/>
        <v>33.333333333333336</v>
      </c>
      <c r="DC21" s="10">
        <f t="shared" si="10"/>
        <v>0</v>
      </c>
      <c r="DD21" s="10">
        <f t="shared" si="10"/>
        <v>83.333333333333343</v>
      </c>
      <c r="DE21" s="10">
        <f t="shared" si="10"/>
        <v>16.666666666666668</v>
      </c>
      <c r="DF21" s="10">
        <f t="shared" si="10"/>
        <v>0</v>
      </c>
      <c r="DG21" s="10">
        <f t="shared" si="10"/>
        <v>83.333333333333343</v>
      </c>
      <c r="DH21" s="10">
        <f t="shared" si="10"/>
        <v>16.666666666666668</v>
      </c>
      <c r="DI21" s="10">
        <f t="shared" si="10"/>
        <v>0</v>
      </c>
      <c r="DJ21" s="10">
        <f t="shared" si="10"/>
        <v>66.666666666666671</v>
      </c>
      <c r="DK21" s="10">
        <f t="shared" si="10"/>
        <v>33.333333333333336</v>
      </c>
      <c r="DL21" s="10">
        <f t="shared" si="10"/>
        <v>0</v>
      </c>
      <c r="DM21" s="10">
        <f t="shared" si="10"/>
        <v>50</v>
      </c>
      <c r="DN21" s="10">
        <f t="shared" si="10"/>
        <v>33.333333333333336</v>
      </c>
      <c r="DO21" s="10">
        <f t="shared" si="10"/>
        <v>16.666666666666668</v>
      </c>
      <c r="DP21" s="10">
        <f t="shared" si="10"/>
        <v>66.666666666666671</v>
      </c>
      <c r="DQ21" s="10">
        <f t="shared" si="10"/>
        <v>33.333333333333336</v>
      </c>
      <c r="DR21" s="10">
        <f t="shared" si="10"/>
        <v>0</v>
      </c>
      <c r="DS21" s="10">
        <f t="shared" si="10"/>
        <v>83.333333333333343</v>
      </c>
      <c r="DT21" s="10">
        <f t="shared" si="10"/>
        <v>16.666666666666668</v>
      </c>
      <c r="DU21" s="10">
        <f t="shared" si="10"/>
        <v>0</v>
      </c>
      <c r="DV21" s="10">
        <f t="shared" si="10"/>
        <v>83.333333333333343</v>
      </c>
      <c r="DW21" s="10">
        <f t="shared" si="10"/>
        <v>16.666666666666668</v>
      </c>
      <c r="DX21" s="10">
        <f t="shared" si="10"/>
        <v>0</v>
      </c>
      <c r="DY21" s="10">
        <f t="shared" si="10"/>
        <v>66.666666666666671</v>
      </c>
      <c r="DZ21" s="10">
        <f t="shared" si="10"/>
        <v>33.333333333333336</v>
      </c>
      <c r="EA21" s="10">
        <f t="shared" si="10"/>
        <v>0</v>
      </c>
      <c r="EB21" s="10">
        <f t="shared" ref="EB21:GM21" si="11">EB20/6%</f>
        <v>66.666666666666671</v>
      </c>
      <c r="EC21" s="10">
        <f t="shared" si="11"/>
        <v>33.333333333333336</v>
      </c>
      <c r="ED21" s="10">
        <f t="shared" si="11"/>
        <v>0</v>
      </c>
      <c r="EE21" s="10">
        <f t="shared" si="11"/>
        <v>33.333333333333336</v>
      </c>
      <c r="EF21" s="10">
        <f t="shared" si="11"/>
        <v>66.666666666666671</v>
      </c>
      <c r="EG21" s="10">
        <f t="shared" si="11"/>
        <v>0</v>
      </c>
      <c r="EH21" s="10">
        <f t="shared" si="11"/>
        <v>83.333333333333343</v>
      </c>
      <c r="EI21" s="10">
        <f t="shared" si="11"/>
        <v>16.666666666666668</v>
      </c>
      <c r="EJ21" s="10">
        <f t="shared" si="11"/>
        <v>0</v>
      </c>
      <c r="EK21" s="10">
        <f t="shared" si="11"/>
        <v>50</v>
      </c>
      <c r="EL21" s="10">
        <f t="shared" si="11"/>
        <v>50</v>
      </c>
      <c r="EM21" s="10">
        <f t="shared" si="11"/>
        <v>0</v>
      </c>
      <c r="EN21" s="10">
        <f t="shared" si="11"/>
        <v>33.333333333333336</v>
      </c>
      <c r="EO21" s="10">
        <f t="shared" si="11"/>
        <v>66.666666666666671</v>
      </c>
      <c r="EP21" s="10">
        <f t="shared" si="11"/>
        <v>0</v>
      </c>
      <c r="EQ21" s="10">
        <f t="shared" si="11"/>
        <v>83.333333333333343</v>
      </c>
      <c r="ER21" s="10">
        <f t="shared" si="11"/>
        <v>16.666666666666668</v>
      </c>
      <c r="ES21" s="10">
        <f t="shared" si="11"/>
        <v>0</v>
      </c>
      <c r="ET21" s="10">
        <f t="shared" si="11"/>
        <v>83.333333333333343</v>
      </c>
      <c r="EU21" s="10">
        <f t="shared" si="11"/>
        <v>16.666666666666668</v>
      </c>
      <c r="EV21" s="10">
        <f t="shared" si="11"/>
        <v>0</v>
      </c>
      <c r="EW21" s="10">
        <f t="shared" si="11"/>
        <v>66.666666666666671</v>
      </c>
      <c r="EX21" s="10">
        <f t="shared" si="11"/>
        <v>33.333333333333336</v>
      </c>
      <c r="EY21" s="10">
        <f t="shared" si="11"/>
        <v>0</v>
      </c>
      <c r="EZ21" s="10">
        <f t="shared" si="11"/>
        <v>33.333333333333336</v>
      </c>
      <c r="FA21" s="10">
        <f t="shared" si="11"/>
        <v>66.666666666666671</v>
      </c>
      <c r="FB21" s="10">
        <f t="shared" si="11"/>
        <v>0</v>
      </c>
      <c r="FC21" s="10">
        <f t="shared" si="11"/>
        <v>33.333333333333336</v>
      </c>
      <c r="FD21" s="10">
        <f t="shared" si="11"/>
        <v>66.666666666666671</v>
      </c>
      <c r="FE21" s="10">
        <f t="shared" si="11"/>
        <v>0</v>
      </c>
      <c r="FF21" s="10">
        <f t="shared" si="11"/>
        <v>83.333333333333343</v>
      </c>
      <c r="FG21" s="10">
        <f t="shared" si="11"/>
        <v>16.666666666666668</v>
      </c>
      <c r="FH21" s="10">
        <f t="shared" si="11"/>
        <v>0</v>
      </c>
      <c r="FI21" s="10">
        <f t="shared" si="11"/>
        <v>50</v>
      </c>
      <c r="FJ21" s="10">
        <f t="shared" si="11"/>
        <v>33.333333333333336</v>
      </c>
      <c r="FK21" s="10">
        <f t="shared" si="11"/>
        <v>0</v>
      </c>
      <c r="FL21" s="10">
        <f t="shared" si="11"/>
        <v>83.333333333333343</v>
      </c>
      <c r="FM21" s="10">
        <f t="shared" si="11"/>
        <v>16.666666666666668</v>
      </c>
      <c r="FN21" s="10">
        <f t="shared" si="11"/>
        <v>0</v>
      </c>
      <c r="FO21" s="10">
        <f t="shared" si="11"/>
        <v>16.666666666666668</v>
      </c>
      <c r="FP21" s="10">
        <f t="shared" si="11"/>
        <v>83.333333333333343</v>
      </c>
      <c r="FQ21" s="10">
        <f t="shared" si="11"/>
        <v>0</v>
      </c>
      <c r="FR21" s="10">
        <f t="shared" si="11"/>
        <v>66.666666666666671</v>
      </c>
      <c r="FS21" s="10">
        <f t="shared" si="11"/>
        <v>33.333333333333336</v>
      </c>
      <c r="FT21" s="10">
        <f t="shared" si="11"/>
        <v>0</v>
      </c>
      <c r="FU21" s="10">
        <f t="shared" si="11"/>
        <v>50</v>
      </c>
      <c r="FV21" s="10">
        <f t="shared" si="11"/>
        <v>50</v>
      </c>
      <c r="FW21" s="10">
        <f t="shared" si="11"/>
        <v>0</v>
      </c>
      <c r="FX21" s="10">
        <f t="shared" si="11"/>
        <v>16.666666666666668</v>
      </c>
      <c r="FY21" s="10">
        <f t="shared" si="11"/>
        <v>83.333333333333343</v>
      </c>
      <c r="FZ21" s="10">
        <f t="shared" si="11"/>
        <v>0</v>
      </c>
      <c r="GA21" s="10">
        <f t="shared" si="11"/>
        <v>66.666666666666671</v>
      </c>
      <c r="GB21" s="10">
        <f t="shared" si="11"/>
        <v>33.333333333333336</v>
      </c>
      <c r="GC21" s="10">
        <f t="shared" si="11"/>
        <v>0</v>
      </c>
      <c r="GD21" s="10">
        <f t="shared" si="11"/>
        <v>33.333333333333336</v>
      </c>
      <c r="GE21" s="10">
        <f t="shared" si="11"/>
        <v>66.666666666666671</v>
      </c>
      <c r="GF21" s="10">
        <f t="shared" si="11"/>
        <v>0</v>
      </c>
      <c r="GG21" s="10">
        <f t="shared" si="11"/>
        <v>83.333333333333343</v>
      </c>
      <c r="GH21" s="10">
        <f t="shared" si="11"/>
        <v>16.666666666666668</v>
      </c>
      <c r="GI21" s="10">
        <f t="shared" si="11"/>
        <v>0</v>
      </c>
      <c r="GJ21" s="10">
        <f t="shared" si="11"/>
        <v>50</v>
      </c>
      <c r="GK21" s="10">
        <f t="shared" si="11"/>
        <v>50</v>
      </c>
      <c r="GL21" s="10">
        <f t="shared" si="11"/>
        <v>0</v>
      </c>
      <c r="GM21" s="10">
        <f t="shared" si="11"/>
        <v>33.333333333333336</v>
      </c>
      <c r="GN21" s="10">
        <f t="shared" ref="GN21:IY21" si="12">GN20/6%</f>
        <v>66.666666666666671</v>
      </c>
      <c r="GO21" s="10">
        <f t="shared" si="12"/>
        <v>0</v>
      </c>
      <c r="GP21" s="10">
        <f t="shared" si="12"/>
        <v>66.666666666666671</v>
      </c>
      <c r="GQ21" s="10">
        <f t="shared" si="12"/>
        <v>33.333333333333336</v>
      </c>
      <c r="GR21" s="10">
        <f t="shared" si="12"/>
        <v>0</v>
      </c>
      <c r="GS21" s="10">
        <f t="shared" si="12"/>
        <v>16.666666666666668</v>
      </c>
      <c r="GT21" s="10">
        <f t="shared" si="12"/>
        <v>83.333333333333343</v>
      </c>
      <c r="GU21" s="10">
        <f t="shared" si="12"/>
        <v>0</v>
      </c>
      <c r="GV21" s="10">
        <f t="shared" si="12"/>
        <v>83.333333333333343</v>
      </c>
      <c r="GW21" s="10">
        <f t="shared" si="12"/>
        <v>16.666666666666668</v>
      </c>
      <c r="GX21" s="10">
        <f t="shared" si="12"/>
        <v>0</v>
      </c>
      <c r="GY21" s="10">
        <f t="shared" si="12"/>
        <v>100</v>
      </c>
      <c r="GZ21" s="10">
        <f t="shared" si="12"/>
        <v>0</v>
      </c>
      <c r="HA21" s="10">
        <f t="shared" si="12"/>
        <v>0</v>
      </c>
      <c r="HB21" s="10">
        <f t="shared" si="12"/>
        <v>100</v>
      </c>
      <c r="HC21" s="10">
        <f t="shared" si="12"/>
        <v>0</v>
      </c>
      <c r="HD21" s="10">
        <f t="shared" si="12"/>
        <v>0</v>
      </c>
      <c r="HE21" s="10">
        <f t="shared" si="12"/>
        <v>100</v>
      </c>
      <c r="HF21" s="10">
        <f t="shared" si="12"/>
        <v>0</v>
      </c>
      <c r="HG21" s="10">
        <f t="shared" si="12"/>
        <v>0</v>
      </c>
      <c r="HH21" s="10">
        <f t="shared" si="12"/>
        <v>66.666666666666671</v>
      </c>
      <c r="HI21" s="10">
        <f t="shared" si="12"/>
        <v>33.333333333333336</v>
      </c>
      <c r="HJ21" s="10">
        <f t="shared" si="12"/>
        <v>0</v>
      </c>
      <c r="HK21" s="10">
        <f t="shared" si="12"/>
        <v>83.333333333333343</v>
      </c>
      <c r="HL21" s="10">
        <f t="shared" si="12"/>
        <v>16.666666666666668</v>
      </c>
      <c r="HM21" s="10">
        <f t="shared" si="12"/>
        <v>0</v>
      </c>
      <c r="HN21" s="10">
        <f t="shared" si="12"/>
        <v>83.333333333333343</v>
      </c>
      <c r="HO21" s="10">
        <f t="shared" si="12"/>
        <v>16.666666666666668</v>
      </c>
      <c r="HP21" s="10">
        <f t="shared" si="12"/>
        <v>0</v>
      </c>
      <c r="HQ21" s="10">
        <f t="shared" si="12"/>
        <v>66.666666666666671</v>
      </c>
      <c r="HR21" s="10">
        <f t="shared" si="12"/>
        <v>33.333333333333336</v>
      </c>
      <c r="HS21" s="10">
        <f t="shared" si="12"/>
        <v>0</v>
      </c>
      <c r="HT21" s="10">
        <f t="shared" si="12"/>
        <v>83.333333333333343</v>
      </c>
      <c r="HU21" s="10">
        <f t="shared" si="12"/>
        <v>16.666666666666668</v>
      </c>
      <c r="HV21" s="10">
        <f t="shared" si="12"/>
        <v>0</v>
      </c>
      <c r="HW21" s="10">
        <f t="shared" si="12"/>
        <v>83.333333333333343</v>
      </c>
      <c r="HX21" s="10">
        <f t="shared" si="12"/>
        <v>16.666666666666668</v>
      </c>
      <c r="HY21" s="10">
        <f t="shared" si="12"/>
        <v>0</v>
      </c>
      <c r="HZ21" s="10">
        <f t="shared" si="12"/>
        <v>83.333333333333343</v>
      </c>
      <c r="IA21" s="10">
        <f t="shared" si="12"/>
        <v>16.666666666666668</v>
      </c>
      <c r="IB21" s="10">
        <f t="shared" si="12"/>
        <v>0</v>
      </c>
      <c r="IC21" s="10">
        <f t="shared" si="12"/>
        <v>66.666666666666671</v>
      </c>
      <c r="ID21" s="10">
        <f t="shared" si="12"/>
        <v>33.333333333333336</v>
      </c>
      <c r="IE21" s="10">
        <f t="shared" si="12"/>
        <v>0</v>
      </c>
      <c r="IF21" s="10">
        <f t="shared" si="12"/>
        <v>16.666666666666668</v>
      </c>
      <c r="IG21" s="10">
        <f t="shared" si="12"/>
        <v>83.333333333333343</v>
      </c>
      <c r="IH21" s="10">
        <f t="shared" si="12"/>
        <v>0</v>
      </c>
      <c r="II21" s="10">
        <f t="shared" si="12"/>
        <v>50</v>
      </c>
      <c r="IJ21" s="10">
        <f t="shared" si="12"/>
        <v>50</v>
      </c>
      <c r="IK21" s="10">
        <f t="shared" si="12"/>
        <v>0</v>
      </c>
      <c r="IL21" s="10">
        <f t="shared" si="12"/>
        <v>33.333333333333336</v>
      </c>
      <c r="IM21" s="10">
        <f t="shared" si="12"/>
        <v>66.666666666666671</v>
      </c>
      <c r="IN21" s="10">
        <f t="shared" si="12"/>
        <v>0</v>
      </c>
      <c r="IO21" s="10">
        <f t="shared" si="12"/>
        <v>50</v>
      </c>
      <c r="IP21" s="10">
        <f t="shared" si="12"/>
        <v>50</v>
      </c>
      <c r="IQ21" s="10">
        <f t="shared" si="12"/>
        <v>0</v>
      </c>
      <c r="IR21" s="10">
        <f t="shared" si="12"/>
        <v>66.666666666666671</v>
      </c>
      <c r="IS21" s="10">
        <f t="shared" si="12"/>
        <v>33.333333333333336</v>
      </c>
      <c r="IT21" s="10">
        <f t="shared" si="12"/>
        <v>0</v>
      </c>
      <c r="IU21" s="10">
        <f t="shared" si="12"/>
        <v>100</v>
      </c>
      <c r="IV21" s="10">
        <f t="shared" si="12"/>
        <v>0</v>
      </c>
      <c r="IW21" s="10">
        <f t="shared" si="12"/>
        <v>0</v>
      </c>
      <c r="IX21" s="10">
        <f t="shared" si="12"/>
        <v>100</v>
      </c>
      <c r="IY21" s="10">
        <f t="shared" si="12"/>
        <v>0</v>
      </c>
      <c r="IZ21" s="10">
        <f t="shared" ref="IZ21:LK21" si="13">IZ20/6%</f>
        <v>0</v>
      </c>
      <c r="JA21" s="10">
        <f t="shared" si="13"/>
        <v>100</v>
      </c>
      <c r="JB21" s="10">
        <f t="shared" si="13"/>
        <v>0</v>
      </c>
      <c r="JC21" s="10">
        <f t="shared" si="13"/>
        <v>0</v>
      </c>
      <c r="JD21" s="10">
        <f t="shared" si="13"/>
        <v>83.333333333333343</v>
      </c>
      <c r="JE21" s="10">
        <f t="shared" si="13"/>
        <v>16.666666666666668</v>
      </c>
      <c r="JF21" s="10">
        <f t="shared" si="13"/>
        <v>0</v>
      </c>
      <c r="JG21" s="10">
        <f t="shared" si="13"/>
        <v>66.666666666666671</v>
      </c>
      <c r="JH21" s="10">
        <f t="shared" si="13"/>
        <v>33.333333333333336</v>
      </c>
      <c r="JI21" s="10">
        <f t="shared" si="13"/>
        <v>0</v>
      </c>
      <c r="JJ21" s="10">
        <f t="shared" si="13"/>
        <v>83.333333333333343</v>
      </c>
      <c r="JK21" s="10">
        <f t="shared" si="13"/>
        <v>16.666666666666668</v>
      </c>
      <c r="JL21" s="10">
        <f t="shared" si="13"/>
        <v>0</v>
      </c>
      <c r="JM21" s="10">
        <f t="shared" si="13"/>
        <v>83.333333333333343</v>
      </c>
      <c r="JN21" s="10">
        <f t="shared" si="13"/>
        <v>16.666666666666668</v>
      </c>
      <c r="JO21" s="10">
        <f t="shared" si="13"/>
        <v>0</v>
      </c>
      <c r="JP21" s="10">
        <f t="shared" si="13"/>
        <v>66.666666666666671</v>
      </c>
      <c r="JQ21" s="10">
        <f t="shared" si="13"/>
        <v>33.333333333333336</v>
      </c>
      <c r="JR21" s="10">
        <f t="shared" si="13"/>
        <v>0</v>
      </c>
      <c r="JS21" s="10">
        <f t="shared" si="13"/>
        <v>83.333333333333343</v>
      </c>
      <c r="JT21" s="10">
        <f t="shared" si="13"/>
        <v>16.666666666666668</v>
      </c>
      <c r="JU21" s="10">
        <f t="shared" si="13"/>
        <v>0</v>
      </c>
      <c r="JV21" s="10">
        <f t="shared" si="13"/>
        <v>100</v>
      </c>
      <c r="JW21" s="10">
        <f t="shared" si="13"/>
        <v>0</v>
      </c>
      <c r="JX21" s="10">
        <f t="shared" si="13"/>
        <v>0</v>
      </c>
      <c r="JY21" s="10">
        <f t="shared" si="13"/>
        <v>50</v>
      </c>
      <c r="JZ21" s="10">
        <f t="shared" si="13"/>
        <v>50</v>
      </c>
      <c r="KA21" s="10">
        <f t="shared" si="13"/>
        <v>0</v>
      </c>
      <c r="KB21" s="10">
        <f t="shared" si="13"/>
        <v>100</v>
      </c>
      <c r="KC21" s="10">
        <f t="shared" si="13"/>
        <v>0</v>
      </c>
      <c r="KD21" s="10">
        <f t="shared" si="13"/>
        <v>0</v>
      </c>
      <c r="KE21" s="10">
        <f t="shared" si="13"/>
        <v>66.666666666666671</v>
      </c>
      <c r="KF21" s="10">
        <f t="shared" si="13"/>
        <v>33.333333333333336</v>
      </c>
      <c r="KG21" s="10">
        <f t="shared" si="13"/>
        <v>0</v>
      </c>
      <c r="KH21" s="10">
        <f t="shared" si="13"/>
        <v>33.333333333333336</v>
      </c>
      <c r="KI21" s="10">
        <f t="shared" si="13"/>
        <v>66.666666666666671</v>
      </c>
      <c r="KJ21" s="10">
        <f t="shared" si="13"/>
        <v>0</v>
      </c>
      <c r="KK21" s="10">
        <f t="shared" si="13"/>
        <v>100</v>
      </c>
      <c r="KL21" s="10">
        <f t="shared" si="13"/>
        <v>0</v>
      </c>
      <c r="KM21" s="10">
        <f t="shared" si="13"/>
        <v>0</v>
      </c>
      <c r="KN21" s="10">
        <f t="shared" si="13"/>
        <v>83.333333333333343</v>
      </c>
      <c r="KO21" s="10">
        <f t="shared" si="13"/>
        <v>16.666666666666668</v>
      </c>
      <c r="KP21" s="10">
        <f t="shared" si="13"/>
        <v>0</v>
      </c>
      <c r="KQ21" s="10">
        <f t="shared" si="13"/>
        <v>83.333333333333343</v>
      </c>
      <c r="KR21" s="10">
        <f t="shared" si="13"/>
        <v>16.666666666666668</v>
      </c>
      <c r="KS21" s="10">
        <f t="shared" si="13"/>
        <v>0</v>
      </c>
      <c r="KT21" s="10">
        <f t="shared" si="13"/>
        <v>83.333333333333343</v>
      </c>
      <c r="KU21" s="10">
        <f t="shared" si="13"/>
        <v>16.666666666666668</v>
      </c>
      <c r="KV21" s="10">
        <f t="shared" si="13"/>
        <v>0</v>
      </c>
      <c r="KW21" s="10">
        <f t="shared" si="13"/>
        <v>66.666666666666671</v>
      </c>
      <c r="KX21" s="10">
        <f t="shared" si="13"/>
        <v>33.333333333333336</v>
      </c>
      <c r="KY21" s="10">
        <f t="shared" si="13"/>
        <v>0</v>
      </c>
      <c r="KZ21" s="10">
        <f t="shared" si="13"/>
        <v>66.666666666666671</v>
      </c>
      <c r="LA21" s="10">
        <f t="shared" si="13"/>
        <v>33.333333333333336</v>
      </c>
      <c r="LB21" s="10">
        <f t="shared" si="13"/>
        <v>0</v>
      </c>
      <c r="LC21" s="10">
        <f t="shared" si="13"/>
        <v>83.333333333333343</v>
      </c>
      <c r="LD21" s="10">
        <f t="shared" si="13"/>
        <v>16.666666666666668</v>
      </c>
      <c r="LE21" s="10">
        <f t="shared" si="13"/>
        <v>0</v>
      </c>
      <c r="LF21" s="10">
        <f t="shared" si="13"/>
        <v>83.333333333333343</v>
      </c>
      <c r="LG21" s="10">
        <f t="shared" si="13"/>
        <v>16.666666666666668</v>
      </c>
      <c r="LH21" s="10">
        <f t="shared" si="13"/>
        <v>0</v>
      </c>
      <c r="LI21" s="10">
        <f t="shared" si="13"/>
        <v>100</v>
      </c>
      <c r="LJ21" s="10">
        <f t="shared" si="13"/>
        <v>0</v>
      </c>
      <c r="LK21" s="10">
        <f t="shared" si="13"/>
        <v>0</v>
      </c>
      <c r="LL21" s="10">
        <f t="shared" ref="LL21:NW21" si="14">LL20/6%</f>
        <v>66.666666666666671</v>
      </c>
      <c r="LM21" s="10">
        <f t="shared" si="14"/>
        <v>33.333333333333336</v>
      </c>
      <c r="LN21" s="10">
        <f t="shared" si="14"/>
        <v>0</v>
      </c>
      <c r="LO21" s="10">
        <f t="shared" si="14"/>
        <v>83.333333333333343</v>
      </c>
      <c r="LP21" s="10">
        <f t="shared" si="14"/>
        <v>16.666666666666668</v>
      </c>
      <c r="LQ21" s="10">
        <f t="shared" si="14"/>
        <v>0</v>
      </c>
      <c r="LR21" s="10">
        <f t="shared" si="14"/>
        <v>100</v>
      </c>
      <c r="LS21" s="10">
        <f t="shared" si="14"/>
        <v>0</v>
      </c>
      <c r="LT21" s="10">
        <f t="shared" si="14"/>
        <v>0</v>
      </c>
      <c r="LU21" s="10">
        <f t="shared" si="14"/>
        <v>100</v>
      </c>
      <c r="LV21" s="10">
        <f t="shared" si="14"/>
        <v>0</v>
      </c>
      <c r="LW21" s="10">
        <f t="shared" si="14"/>
        <v>0</v>
      </c>
      <c r="LX21" s="10">
        <f t="shared" si="14"/>
        <v>83.333333333333343</v>
      </c>
      <c r="LY21" s="10">
        <f t="shared" si="14"/>
        <v>16.666666666666668</v>
      </c>
      <c r="LZ21" s="10">
        <f t="shared" si="14"/>
        <v>0</v>
      </c>
      <c r="MA21" s="10">
        <f t="shared" si="14"/>
        <v>83.333333333333343</v>
      </c>
      <c r="MB21" s="10">
        <f t="shared" si="14"/>
        <v>16.666666666666668</v>
      </c>
      <c r="MC21" s="10">
        <f t="shared" si="14"/>
        <v>0</v>
      </c>
      <c r="MD21" s="10">
        <f t="shared" si="14"/>
        <v>83.333333333333343</v>
      </c>
      <c r="ME21" s="10">
        <f t="shared" si="14"/>
        <v>16.666666666666668</v>
      </c>
      <c r="MF21" s="10">
        <f t="shared" si="14"/>
        <v>0</v>
      </c>
      <c r="MG21" s="10">
        <f t="shared" si="14"/>
        <v>100</v>
      </c>
      <c r="MH21" s="10">
        <f t="shared" si="14"/>
        <v>0</v>
      </c>
      <c r="MI21" s="10">
        <f t="shared" si="14"/>
        <v>0</v>
      </c>
      <c r="MJ21" s="10">
        <f t="shared" si="14"/>
        <v>66.666666666666671</v>
      </c>
      <c r="MK21" s="10">
        <f t="shared" si="14"/>
        <v>33.333333333333336</v>
      </c>
      <c r="ML21" s="10">
        <f t="shared" si="14"/>
        <v>0</v>
      </c>
      <c r="MM21" s="10">
        <f t="shared" si="14"/>
        <v>83.333333333333343</v>
      </c>
      <c r="MN21" s="10">
        <f t="shared" si="14"/>
        <v>16.666666666666668</v>
      </c>
      <c r="MO21" s="10">
        <f t="shared" si="14"/>
        <v>0</v>
      </c>
      <c r="MP21" s="10">
        <f t="shared" si="14"/>
        <v>33.333333333333336</v>
      </c>
      <c r="MQ21" s="10">
        <f t="shared" si="14"/>
        <v>66.666666666666671</v>
      </c>
      <c r="MR21" s="10">
        <f t="shared" si="14"/>
        <v>0</v>
      </c>
      <c r="MS21" s="10">
        <f t="shared" si="14"/>
        <v>50</v>
      </c>
      <c r="MT21" s="10">
        <f t="shared" si="14"/>
        <v>50</v>
      </c>
      <c r="MU21" s="10">
        <f t="shared" si="14"/>
        <v>0</v>
      </c>
      <c r="MV21" s="10">
        <f t="shared" si="14"/>
        <v>66.666666666666671</v>
      </c>
      <c r="MW21" s="10">
        <f t="shared" si="14"/>
        <v>33.333333333333336</v>
      </c>
      <c r="MX21" s="10">
        <f t="shared" si="14"/>
        <v>0</v>
      </c>
      <c r="MY21" s="10">
        <f t="shared" si="14"/>
        <v>66.666666666666671</v>
      </c>
      <c r="MZ21" s="10">
        <f t="shared" si="14"/>
        <v>33.333333333333336</v>
      </c>
      <c r="NA21" s="10">
        <f t="shared" si="14"/>
        <v>0</v>
      </c>
      <c r="NB21" s="10">
        <f t="shared" si="14"/>
        <v>83.333333333333343</v>
      </c>
      <c r="NC21" s="10">
        <f t="shared" si="14"/>
        <v>16.666666666666668</v>
      </c>
      <c r="ND21" s="10">
        <f t="shared" si="14"/>
        <v>0</v>
      </c>
      <c r="NE21" s="10">
        <f t="shared" si="14"/>
        <v>66.666666666666671</v>
      </c>
      <c r="NF21" s="10">
        <f t="shared" si="14"/>
        <v>33.333333333333336</v>
      </c>
      <c r="NG21" s="10">
        <f t="shared" si="14"/>
        <v>0</v>
      </c>
      <c r="NH21" s="10">
        <f t="shared" si="14"/>
        <v>33.333333333333336</v>
      </c>
      <c r="NI21" s="10">
        <f t="shared" si="14"/>
        <v>66.666666666666671</v>
      </c>
      <c r="NJ21" s="10">
        <f t="shared" si="14"/>
        <v>0</v>
      </c>
      <c r="NK21" s="10">
        <f t="shared" si="14"/>
        <v>33.333333333333336</v>
      </c>
      <c r="NL21" s="10">
        <f t="shared" si="14"/>
        <v>66.666666666666671</v>
      </c>
      <c r="NM21" s="10">
        <f t="shared" si="14"/>
        <v>0</v>
      </c>
      <c r="NN21" s="10">
        <f t="shared" si="14"/>
        <v>100</v>
      </c>
      <c r="NO21" s="10">
        <f t="shared" si="14"/>
        <v>0</v>
      </c>
      <c r="NP21" s="10">
        <f t="shared" si="14"/>
        <v>0</v>
      </c>
      <c r="NQ21" s="10">
        <f t="shared" si="14"/>
        <v>16.666666666666668</v>
      </c>
      <c r="NR21" s="10">
        <f t="shared" si="14"/>
        <v>83.333333333333343</v>
      </c>
      <c r="NS21" s="10">
        <f t="shared" si="14"/>
        <v>0</v>
      </c>
      <c r="NT21" s="10">
        <f t="shared" si="14"/>
        <v>0</v>
      </c>
      <c r="NU21" s="10">
        <f t="shared" si="14"/>
        <v>100</v>
      </c>
      <c r="NV21" s="10">
        <f t="shared" si="14"/>
        <v>0</v>
      </c>
      <c r="NW21" s="10">
        <f t="shared" si="14"/>
        <v>0</v>
      </c>
      <c r="NX21" s="10">
        <f t="shared" ref="NX21:QI21" si="15">NX20/6%</f>
        <v>100</v>
      </c>
      <c r="NY21" s="10">
        <f t="shared" si="15"/>
        <v>0</v>
      </c>
      <c r="NZ21" s="10">
        <f t="shared" si="15"/>
        <v>100</v>
      </c>
      <c r="OA21" s="10">
        <f t="shared" si="15"/>
        <v>0</v>
      </c>
      <c r="OB21" s="10">
        <f t="shared" si="15"/>
        <v>0</v>
      </c>
      <c r="OC21" s="10">
        <f t="shared" si="15"/>
        <v>33.333333333333336</v>
      </c>
      <c r="OD21" s="10">
        <f t="shared" si="15"/>
        <v>66.666666666666671</v>
      </c>
      <c r="OE21" s="10">
        <f t="shared" si="15"/>
        <v>0</v>
      </c>
      <c r="OF21" s="10">
        <f t="shared" si="15"/>
        <v>50</v>
      </c>
      <c r="OG21" s="10">
        <f t="shared" si="15"/>
        <v>50</v>
      </c>
      <c r="OH21" s="10">
        <f t="shared" si="15"/>
        <v>0</v>
      </c>
      <c r="OI21" s="10">
        <f t="shared" si="15"/>
        <v>66.666666666666671</v>
      </c>
      <c r="OJ21" s="10">
        <f t="shared" si="15"/>
        <v>33.333333333333336</v>
      </c>
      <c r="OK21" s="10">
        <f t="shared" si="15"/>
        <v>0</v>
      </c>
      <c r="OL21" s="10">
        <f t="shared" si="15"/>
        <v>100</v>
      </c>
      <c r="OM21" s="10">
        <f t="shared" si="15"/>
        <v>0</v>
      </c>
      <c r="ON21" s="10">
        <f t="shared" si="15"/>
        <v>0</v>
      </c>
      <c r="OO21" s="10">
        <f t="shared" si="15"/>
        <v>83.333333333333343</v>
      </c>
      <c r="OP21" s="10">
        <f t="shared" si="15"/>
        <v>16.666666666666668</v>
      </c>
      <c r="OQ21" s="10">
        <f t="shared" si="15"/>
        <v>0</v>
      </c>
      <c r="OR21" s="10">
        <f t="shared" si="15"/>
        <v>50</v>
      </c>
      <c r="OS21" s="10">
        <f t="shared" si="15"/>
        <v>50</v>
      </c>
      <c r="OT21" s="10">
        <f t="shared" si="15"/>
        <v>0</v>
      </c>
      <c r="OU21" s="10">
        <f t="shared" si="15"/>
        <v>50</v>
      </c>
      <c r="OV21" s="10">
        <f t="shared" si="15"/>
        <v>50</v>
      </c>
      <c r="OW21" s="10">
        <f t="shared" si="15"/>
        <v>0</v>
      </c>
      <c r="OX21" s="10">
        <f t="shared" si="15"/>
        <v>0</v>
      </c>
      <c r="OY21" s="10">
        <f t="shared" si="15"/>
        <v>100</v>
      </c>
      <c r="OZ21" s="10">
        <f t="shared" si="15"/>
        <v>0</v>
      </c>
      <c r="PA21" s="10">
        <f t="shared" si="15"/>
        <v>66.666666666666671</v>
      </c>
      <c r="PB21" s="10">
        <f t="shared" si="15"/>
        <v>16.666666666666668</v>
      </c>
      <c r="PC21" s="10">
        <f t="shared" si="15"/>
        <v>16.666666666666668</v>
      </c>
      <c r="PD21" s="10">
        <f t="shared" si="15"/>
        <v>66.666666666666671</v>
      </c>
      <c r="PE21" s="10">
        <f t="shared" si="15"/>
        <v>16.666666666666668</v>
      </c>
      <c r="PF21" s="10">
        <f t="shared" si="15"/>
        <v>0</v>
      </c>
      <c r="PG21" s="10">
        <f t="shared" si="15"/>
        <v>83.333333333333343</v>
      </c>
      <c r="PH21" s="10">
        <f t="shared" si="15"/>
        <v>16.666666666666668</v>
      </c>
      <c r="PI21" s="10">
        <f t="shared" si="15"/>
        <v>0</v>
      </c>
      <c r="PJ21" s="10">
        <f t="shared" si="15"/>
        <v>66.666666666666671</v>
      </c>
      <c r="PK21" s="10">
        <f t="shared" si="15"/>
        <v>33.333333333333336</v>
      </c>
      <c r="PL21" s="10">
        <f t="shared" si="15"/>
        <v>0</v>
      </c>
      <c r="PM21" s="10">
        <f t="shared" si="15"/>
        <v>83.333333333333343</v>
      </c>
      <c r="PN21" s="10">
        <f t="shared" si="15"/>
        <v>16.666666666666668</v>
      </c>
      <c r="PO21" s="10">
        <f t="shared" si="15"/>
        <v>0</v>
      </c>
      <c r="PP21" s="10">
        <f t="shared" si="15"/>
        <v>83.333333333333343</v>
      </c>
      <c r="PQ21" s="10">
        <f t="shared" si="15"/>
        <v>16.666666666666668</v>
      </c>
      <c r="PR21" s="10">
        <f t="shared" si="15"/>
        <v>0</v>
      </c>
      <c r="PS21" s="10">
        <f t="shared" si="15"/>
        <v>83.333333333333343</v>
      </c>
      <c r="PT21" s="10">
        <f t="shared" si="15"/>
        <v>16.666666666666668</v>
      </c>
      <c r="PU21" s="10">
        <f t="shared" si="15"/>
        <v>0</v>
      </c>
      <c r="PV21" s="10">
        <f t="shared" si="15"/>
        <v>83.333333333333343</v>
      </c>
      <c r="PW21" s="10">
        <f t="shared" si="15"/>
        <v>16.666666666666668</v>
      </c>
      <c r="PX21" s="10">
        <f t="shared" si="15"/>
        <v>0</v>
      </c>
      <c r="PY21" s="10">
        <f t="shared" si="15"/>
        <v>66.666666666666671</v>
      </c>
      <c r="PZ21" s="10">
        <f t="shared" si="15"/>
        <v>33.333333333333336</v>
      </c>
      <c r="QA21" s="10">
        <f t="shared" si="15"/>
        <v>0</v>
      </c>
      <c r="QB21" s="10">
        <f t="shared" si="15"/>
        <v>66.666666666666671</v>
      </c>
      <c r="QC21" s="10">
        <f t="shared" si="15"/>
        <v>33.333333333333336</v>
      </c>
      <c r="QD21" s="10">
        <f t="shared" si="15"/>
        <v>0</v>
      </c>
      <c r="QE21" s="10">
        <f t="shared" si="15"/>
        <v>83.333333333333343</v>
      </c>
      <c r="QF21" s="10">
        <f t="shared" si="15"/>
        <v>16.666666666666668</v>
      </c>
      <c r="QG21" s="10">
        <f t="shared" si="15"/>
        <v>0</v>
      </c>
      <c r="QH21" s="10">
        <f t="shared" si="15"/>
        <v>83.333333333333343</v>
      </c>
      <c r="QI21" s="10">
        <f t="shared" si="15"/>
        <v>16.666666666666668</v>
      </c>
      <c r="QJ21" s="10">
        <f t="shared" ref="QJ21:SU21" si="16">QJ20/6%</f>
        <v>0</v>
      </c>
      <c r="QK21" s="10">
        <f t="shared" si="16"/>
        <v>66.666666666666671</v>
      </c>
      <c r="QL21" s="10">
        <f t="shared" si="16"/>
        <v>33.333333333333336</v>
      </c>
      <c r="QM21" s="10">
        <f t="shared" si="16"/>
        <v>0</v>
      </c>
      <c r="QN21" s="10">
        <f t="shared" si="16"/>
        <v>50</v>
      </c>
      <c r="QO21" s="10">
        <f t="shared" si="16"/>
        <v>50</v>
      </c>
      <c r="QP21" s="10">
        <f t="shared" si="16"/>
        <v>0</v>
      </c>
      <c r="QQ21" s="10">
        <f t="shared" si="16"/>
        <v>50</v>
      </c>
      <c r="QR21" s="10">
        <f t="shared" si="16"/>
        <v>50</v>
      </c>
      <c r="QS21" s="10">
        <f t="shared" si="16"/>
        <v>0</v>
      </c>
      <c r="QT21" s="10">
        <f t="shared" si="16"/>
        <v>83.333333333333343</v>
      </c>
      <c r="QU21" s="10">
        <f t="shared" si="16"/>
        <v>16.666666666666668</v>
      </c>
      <c r="QV21" s="10">
        <f t="shared" si="16"/>
        <v>0</v>
      </c>
      <c r="QW21" s="10">
        <f t="shared" si="16"/>
        <v>50</v>
      </c>
      <c r="QX21" s="10">
        <f t="shared" si="16"/>
        <v>50</v>
      </c>
      <c r="QY21" s="10">
        <f t="shared" si="16"/>
        <v>0</v>
      </c>
      <c r="QZ21" s="10">
        <f t="shared" si="16"/>
        <v>83.333333333333343</v>
      </c>
      <c r="RA21" s="10">
        <f t="shared" si="16"/>
        <v>16.666666666666668</v>
      </c>
      <c r="RB21" s="10">
        <f t="shared" si="16"/>
        <v>0</v>
      </c>
      <c r="RC21" s="10">
        <f t="shared" si="16"/>
        <v>66.666666666666671</v>
      </c>
      <c r="RD21" s="10">
        <f t="shared" si="16"/>
        <v>33.333333333333336</v>
      </c>
      <c r="RE21" s="10">
        <f t="shared" si="16"/>
        <v>0</v>
      </c>
      <c r="RF21" s="10">
        <f t="shared" si="16"/>
        <v>83.333333333333343</v>
      </c>
      <c r="RG21" s="10">
        <f t="shared" si="16"/>
        <v>16.666666666666668</v>
      </c>
      <c r="RH21" s="10">
        <f t="shared" si="16"/>
        <v>0</v>
      </c>
      <c r="RI21" s="10">
        <f t="shared" si="16"/>
        <v>100</v>
      </c>
      <c r="RJ21" s="10">
        <f t="shared" si="16"/>
        <v>0</v>
      </c>
      <c r="RK21" s="10">
        <f t="shared" si="16"/>
        <v>0</v>
      </c>
      <c r="RL21" s="10">
        <f t="shared" si="16"/>
        <v>66.666666666666671</v>
      </c>
      <c r="RM21" s="10">
        <f t="shared" si="16"/>
        <v>16.666666666666668</v>
      </c>
      <c r="RN21" s="10">
        <f t="shared" si="16"/>
        <v>16.666666666666668</v>
      </c>
      <c r="RO21" s="10">
        <f t="shared" si="16"/>
        <v>83.333333333333343</v>
      </c>
      <c r="RP21" s="10">
        <f t="shared" si="16"/>
        <v>16.666666666666668</v>
      </c>
      <c r="RQ21" s="10">
        <f t="shared" si="16"/>
        <v>0</v>
      </c>
      <c r="RR21" s="10">
        <f t="shared" si="16"/>
        <v>83.333333333333343</v>
      </c>
      <c r="RS21" s="10">
        <f t="shared" si="16"/>
        <v>16.666666666666668</v>
      </c>
      <c r="RT21" s="10">
        <f t="shared" si="16"/>
        <v>0</v>
      </c>
      <c r="RU21" s="10">
        <f t="shared" si="16"/>
        <v>83.333333333333343</v>
      </c>
      <c r="RV21" s="10">
        <f t="shared" si="16"/>
        <v>16.666666666666668</v>
      </c>
      <c r="RW21" s="10">
        <f t="shared" si="16"/>
        <v>0</v>
      </c>
      <c r="RX21" s="10">
        <f t="shared" si="16"/>
        <v>83.333333333333343</v>
      </c>
      <c r="RY21" s="10">
        <f t="shared" si="16"/>
        <v>16.666666666666668</v>
      </c>
      <c r="RZ21" s="10">
        <f t="shared" si="16"/>
        <v>0</v>
      </c>
      <c r="SA21" s="10">
        <f t="shared" si="16"/>
        <v>16.666666666666668</v>
      </c>
      <c r="SB21" s="10">
        <f t="shared" si="16"/>
        <v>83.333333333333343</v>
      </c>
      <c r="SC21" s="10">
        <f t="shared" si="16"/>
        <v>0</v>
      </c>
      <c r="SD21" s="10">
        <f t="shared" si="16"/>
        <v>33.333333333333336</v>
      </c>
      <c r="SE21" s="10">
        <f t="shared" si="16"/>
        <v>66.666666666666671</v>
      </c>
      <c r="SF21" s="10">
        <f t="shared" si="16"/>
        <v>0</v>
      </c>
      <c r="SG21" s="10">
        <f t="shared" si="16"/>
        <v>50</v>
      </c>
      <c r="SH21" s="10">
        <f t="shared" si="16"/>
        <v>50</v>
      </c>
      <c r="SI21" s="10">
        <f t="shared" si="16"/>
        <v>0</v>
      </c>
      <c r="SJ21" s="10">
        <f t="shared" si="16"/>
        <v>66.666666666666671</v>
      </c>
      <c r="SK21" s="10">
        <f t="shared" si="16"/>
        <v>33.333333333333336</v>
      </c>
      <c r="SL21" s="10">
        <f t="shared" si="16"/>
        <v>0</v>
      </c>
      <c r="SM21" s="10">
        <f t="shared" si="16"/>
        <v>83.333333333333343</v>
      </c>
      <c r="SN21" s="10">
        <f t="shared" si="16"/>
        <v>16.666666666666668</v>
      </c>
      <c r="SO21" s="10">
        <f t="shared" si="16"/>
        <v>0</v>
      </c>
      <c r="SP21" s="10">
        <f t="shared" si="16"/>
        <v>83.333333333333343</v>
      </c>
      <c r="SQ21" s="10">
        <f t="shared" si="16"/>
        <v>16.666666666666668</v>
      </c>
      <c r="SR21" s="10">
        <f t="shared" si="16"/>
        <v>0</v>
      </c>
      <c r="SS21" s="10">
        <f t="shared" si="16"/>
        <v>83.333333333333343</v>
      </c>
      <c r="ST21" s="10">
        <f t="shared" si="16"/>
        <v>16.666666666666668</v>
      </c>
      <c r="SU21" s="10">
        <f t="shared" si="16"/>
        <v>0</v>
      </c>
      <c r="SV21" s="10">
        <f t="shared" ref="SV21:TP21" si="17">SV20/6%</f>
        <v>66.666666666666671</v>
      </c>
      <c r="SW21" s="10">
        <f t="shared" si="17"/>
        <v>16.666666666666668</v>
      </c>
      <c r="SX21" s="10">
        <f t="shared" si="17"/>
        <v>16.666666666666668</v>
      </c>
      <c r="SY21" s="10">
        <f t="shared" si="17"/>
        <v>83.333333333333343</v>
      </c>
      <c r="SZ21" s="10">
        <f t="shared" si="17"/>
        <v>16.666666666666668</v>
      </c>
      <c r="TA21" s="10">
        <f t="shared" si="17"/>
        <v>0</v>
      </c>
      <c r="TB21" s="10">
        <f t="shared" si="17"/>
        <v>83.333333333333343</v>
      </c>
      <c r="TC21" s="10">
        <f t="shared" si="17"/>
        <v>16.666666666666668</v>
      </c>
      <c r="TD21" s="10">
        <f t="shared" si="17"/>
        <v>0</v>
      </c>
      <c r="TE21" s="10">
        <f t="shared" si="17"/>
        <v>33.333333333333336</v>
      </c>
      <c r="TF21" s="10">
        <f t="shared" si="17"/>
        <v>66.666666666666671</v>
      </c>
      <c r="TG21" s="10">
        <f t="shared" si="17"/>
        <v>0</v>
      </c>
      <c r="TH21" s="10">
        <f t="shared" si="17"/>
        <v>66.666666666666671</v>
      </c>
      <c r="TI21" s="10">
        <f t="shared" si="17"/>
        <v>33.333333333333336</v>
      </c>
      <c r="TJ21" s="10">
        <f t="shared" si="17"/>
        <v>0</v>
      </c>
      <c r="TK21" s="10">
        <f t="shared" si="17"/>
        <v>50</v>
      </c>
      <c r="TL21" s="10">
        <f t="shared" si="17"/>
        <v>50</v>
      </c>
      <c r="TM21" s="10">
        <f t="shared" si="17"/>
        <v>0</v>
      </c>
      <c r="TN21" s="10">
        <f t="shared" si="17"/>
        <v>66.666666666666671</v>
      </c>
      <c r="TO21" s="10">
        <f t="shared" si="17"/>
        <v>33.333333333333336</v>
      </c>
      <c r="TP21" s="10">
        <f t="shared" si="17"/>
        <v>0</v>
      </c>
    </row>
    <row r="23" spans="1:536" x14ac:dyDescent="0.25">
      <c r="B23" s="11" t="s">
        <v>3172</v>
      </c>
    </row>
    <row r="24" spans="1:536" x14ac:dyDescent="0.25">
      <c r="B24" t="s">
        <v>3173</v>
      </c>
      <c r="C24" t="s">
        <v>3196</v>
      </c>
      <c r="D24">
        <f>(C21+F21+I21+L21+O21+R21+U21+X21+AA21+AD21+AG21+AJ21+AM21+AP21+AS21+AV21+AY21+BB21+BE21+BH21+BK21+BN21+BQ21+BT21+BW21)/25</f>
        <v>84.666666666666686</v>
      </c>
      <c r="F24">
        <f>84.7*6/100</f>
        <v>5.0820000000000007</v>
      </c>
      <c r="G24">
        <v>5</v>
      </c>
      <c r="H24" t="s">
        <v>3229</v>
      </c>
    </row>
    <row r="25" spans="1:536" x14ac:dyDescent="0.25">
      <c r="B25" t="s">
        <v>3175</v>
      </c>
      <c r="C25" t="s">
        <v>3196</v>
      </c>
      <c r="D25">
        <f>(D21+G21+J21+M21+P21+S21+V21+Y21+AB21+AE21+AH21+AK21+AN21+AQ21+AT21+AW21+AZ21+BC21+BF21+BI21+BL21+BO21+BR21+BU21+BX21)/25</f>
        <v>14.000000000000002</v>
      </c>
      <c r="F25">
        <f>14*6/100</f>
        <v>0.84</v>
      </c>
      <c r="G25">
        <v>1</v>
      </c>
      <c r="H25" t="s">
        <v>3229</v>
      </c>
    </row>
    <row r="26" spans="1:536" x14ac:dyDescent="0.25">
      <c r="B26" t="s">
        <v>3176</v>
      </c>
      <c r="C26" t="s">
        <v>3196</v>
      </c>
      <c r="D26">
        <f>(E21+H21+K21+N21+Q21+T21+W21+Z21+AC21+AF21+AI21+AL21+AO21+AR21+AU21+AX21+BA21+BD21+BG21+BJ21+BM21+BP21+BS21+BV21+BY21)/25</f>
        <v>1.3333333333333335</v>
      </c>
      <c r="F26">
        <f>1.3*6/100</f>
        <v>7.8000000000000014E-2</v>
      </c>
      <c r="G26">
        <v>0</v>
      </c>
      <c r="H26" t="s">
        <v>3229</v>
      </c>
    </row>
    <row r="28" spans="1:536" x14ac:dyDescent="0.25">
      <c r="B28" t="s">
        <v>3173</v>
      </c>
      <c r="C28" t="s">
        <v>3197</v>
      </c>
      <c r="D28">
        <f>(BZ21+CC21+CF21+CI21+CL21+CO21+CR21+CU21+CX21+DA21+DD21+DG21+DJ21+DM21+DP21+DS21+DV21+DY21+EB21+EE21+EH21+EK21+EN21+EQ21+ET21+EW21+EZ21+FC21+FF21+FI21+FL21+FO21+FR21+FU21+FX21+GA21+GD21+GG21+GJ21+GM21+GP21+GS21)/42</f>
        <v>59.523809523809511</v>
      </c>
      <c r="F28">
        <f>59.5*6/100</f>
        <v>3.57</v>
      </c>
      <c r="G28">
        <v>4</v>
      </c>
      <c r="H28" t="s">
        <v>3229</v>
      </c>
    </row>
    <row r="29" spans="1:536" x14ac:dyDescent="0.25">
      <c r="B29" t="s">
        <v>3175</v>
      </c>
      <c r="C29" t="s">
        <v>3197</v>
      </c>
      <c r="D29">
        <f>(CA21+CD21+CG21+CJ21+CM21+CP21+CS21+CV21+CY21+DB21+DE21+DH21+DK21+DN21+DQ21+DT21+DW21+DZ21+EC21+EF21+EI21+EL21+EO21+ER21+EU21+EX21+FA21+FD21+FG21+FJ21+FM21+FP21+FS21+FV21+FY21+GB21+GE21+GH21+GK21+GN21+GQ21+GT21)/42</f>
        <v>39.682539682539677</v>
      </c>
      <c r="F29">
        <f>39.7*6/100</f>
        <v>2.3820000000000001</v>
      </c>
      <c r="G29">
        <v>2</v>
      </c>
      <c r="H29" t="s">
        <v>3229</v>
      </c>
    </row>
    <row r="30" spans="1:536" x14ac:dyDescent="0.25">
      <c r="B30" t="s">
        <v>3176</v>
      </c>
      <c r="C30" t="s">
        <v>3197</v>
      </c>
      <c r="D30">
        <f>(CB21+CE21+CH21+CK21+CN21+CQ21+CT21+CW21+CZ21+DC21+DF21+DI21+DL21+DO21+DR21+DU21+DX21+EA21+ED21+EG21+EJ21+EM21+EP21+ES21+EV21+EY21+FB21+FE21+FH21+FK21+FN21+FQ21+FT21+FW21+FZ21+GC21+GF21+GI21+GL21+GO21+GR21+GU21)/42</f>
        <v>0.39682539682539686</v>
      </c>
      <c r="F30">
        <f>0.4*6/100</f>
        <v>2.4000000000000004E-2</v>
      </c>
      <c r="G30">
        <v>0</v>
      </c>
      <c r="H30" t="s">
        <v>3229</v>
      </c>
    </row>
    <row r="32" spans="1:536" x14ac:dyDescent="0.25">
      <c r="B32" t="s">
        <v>3173</v>
      </c>
      <c r="C32" t="s">
        <v>3198</v>
      </c>
      <c r="D32" s="44">
        <f>(GV21+GY21+HB21+HE21+HH21+HK21+HN21+HQ21+HT21+HW21+HZ21+IC21+IF21)/13</f>
        <v>78.205128205128204</v>
      </c>
      <c r="F32">
        <f>78*6/100</f>
        <v>4.68</v>
      </c>
      <c r="G32">
        <v>5</v>
      </c>
      <c r="H32" t="s">
        <v>3229</v>
      </c>
    </row>
    <row r="33" spans="2:8" x14ac:dyDescent="0.25">
      <c r="B33" t="s">
        <v>3175</v>
      </c>
      <c r="C33" t="s">
        <v>3198</v>
      </c>
      <c r="D33">
        <f>(GW21+GZ21+HC21+HF21+HI21+HL21+HO21+HR21+HU21+HX21+IA21+ID21+IG21)/13</f>
        <v>21.794871794871799</v>
      </c>
      <c r="F33">
        <f>21.8*6/100</f>
        <v>1.3080000000000001</v>
      </c>
      <c r="G33">
        <v>1</v>
      </c>
      <c r="H33" t="s">
        <v>3229</v>
      </c>
    </row>
    <row r="34" spans="2:8" x14ac:dyDescent="0.25">
      <c r="B34" t="s">
        <v>3176</v>
      </c>
      <c r="C34" t="s">
        <v>3198</v>
      </c>
      <c r="D34">
        <f>(GX21+HA21+HD21+HG21+HJ21+HM21+HP21+HS21+HV21+HY21+IB21+IE21+IH21)/13</f>
        <v>0</v>
      </c>
      <c r="F34">
        <v>0</v>
      </c>
      <c r="G34">
        <v>0</v>
      </c>
      <c r="H34" t="s">
        <v>3229</v>
      </c>
    </row>
    <row r="36" spans="2:8" x14ac:dyDescent="0.25">
      <c r="B36" t="s">
        <v>3173</v>
      </c>
      <c r="C36" t="s">
        <v>3199</v>
      </c>
      <c r="D36">
        <f>(II21+IL21+IO21+IR21+IU21+IX21+JA21+JD21+JG21+JJ21+JM21+JP21+JS21+JV21+JY21+KB21+KE21+KH21+KK21+KN21+KQ21+KT21+KW21+KZ21+LC21+LF21+LI21+LL21+LO21+LR21+LU21+LX21+MA21+MD21+MG21+MJ21+MM21+MP21+MS21+MV21+MY21+NB21+NE21+NH21+NK21+NN21+NQ21+NT21+NW21+NZ21+OC21+OF21+OI21+OL21+OO21+OR21+OU21+OY21)/58</f>
        <v>70.689655172413794</v>
      </c>
      <c r="F36">
        <f>70.1*6/100</f>
        <v>4.2059999999999995</v>
      </c>
      <c r="G36">
        <v>4</v>
      </c>
      <c r="H36" t="s">
        <v>3229</v>
      </c>
    </row>
    <row r="37" spans="2:8" x14ac:dyDescent="0.25">
      <c r="B37" t="s">
        <v>3175</v>
      </c>
      <c r="C37" t="s">
        <v>3199</v>
      </c>
      <c r="D37">
        <f>(IJ21+IM21+IP21+IS21+IV21+IY21+JB21+JE21+JH21+JK21+JN21+JQ21+JT21+JW21+JZ21+KC21+KF21+KI21+KL21+KO21+KR21+KU21+KX21+LA21+LD21+LG21+LJ21+LM21+LP21+LS21+LV21+LY21+MB21+ME21+MH21+MK21+MN21+MQ21+MT21+MW21+MZ21+NC21+NF21+NI21+NL21+NO21+NR21+NU21+NX21+OA21+OD21+OG21+OJ21+OM21+OP21+OS21+OV21+OY21)/58</f>
        <v>31.03448275862069</v>
      </c>
      <c r="F37">
        <f>31.03*6/100</f>
        <v>1.8618000000000001</v>
      </c>
      <c r="G37">
        <v>2</v>
      </c>
      <c r="H37" t="s">
        <v>3229</v>
      </c>
    </row>
    <row r="38" spans="2:8" x14ac:dyDescent="0.25">
      <c r="B38" t="s">
        <v>3176</v>
      </c>
      <c r="C38" t="s">
        <v>3199</v>
      </c>
      <c r="D38">
        <f>(IK21+IN21+IQ21+IT21+IW21+IZ21+JC21+JF21+JI21+JL21+JO21+JR21+JU21+JX21+KA21+KD21+KG21+KJ21+KM21+KP21+KS21+KV21+KY21+LB21+LE21+LH21+LK21+LN21+LQ21+LT21+LW21+LZ21+MC21+MF21+MI21+ML21+MO21+MR21+MU21+MX21+NA21+ND21+NG21+NJ21+NM21+NP21+NS21+NV21+NY21+OB21+OE21+OH21+OK21+ON21+OQ21+OT21+OW21+OZ21)/58</f>
        <v>0</v>
      </c>
      <c r="F38">
        <v>0</v>
      </c>
      <c r="G38">
        <v>0</v>
      </c>
      <c r="H38" t="s">
        <v>3229</v>
      </c>
    </row>
    <row r="40" spans="2:8" x14ac:dyDescent="0.25">
      <c r="B40" t="s">
        <v>3173</v>
      </c>
      <c r="C40" t="s">
        <v>3200</v>
      </c>
      <c r="D40" s="44">
        <f>(PA21+PD21+PG21+PJ21+PM21+PP21+PS21+PV21+PY21+QB21+QE21+QH21+QK21+QN21+QQ21+QT21+QW21+QZ21+RC21+RF21+RI21+RL21+RO21+RR21+RU21+RX21+SA21+SD21+SG21+SJ21+SM21+SP21+SS21+SV21+SY21+TB21+TE21+TH21+TK21+TN21)/40</f>
        <v>70.416666666666671</v>
      </c>
      <c r="F40">
        <f>70*6/100</f>
        <v>4.2</v>
      </c>
      <c r="G40">
        <v>4</v>
      </c>
      <c r="H40" t="s">
        <v>3229</v>
      </c>
    </row>
    <row r="41" spans="2:8" x14ac:dyDescent="0.25">
      <c r="B41" t="s">
        <v>3175</v>
      </c>
      <c r="C41" t="s">
        <v>3200</v>
      </c>
      <c r="D41">
        <f>(PB21+PE21+PH21+PK21+PN21+PQ21+PT21+PW21+PZ21+QC21+QF21+QI21+QL21+QO21+QR21+QU21+QX21+RA21+RD21+RG21+RJ21+RM21+RP21+RS21+RV21+RY21+SB21+SE21+SH21+SK21+SN21+SQ21+ST21+SW21+SZ21+TC21+TF21+TI21+TL21+TO21)/40</f>
        <v>27.91666666666665</v>
      </c>
      <c r="F41">
        <f>27.9*6/100</f>
        <v>1.6739999999999997</v>
      </c>
      <c r="G41">
        <v>2</v>
      </c>
      <c r="H41" t="s">
        <v>3229</v>
      </c>
    </row>
    <row r="42" spans="2:8" x14ac:dyDescent="0.25">
      <c r="B42" t="s">
        <v>3176</v>
      </c>
      <c r="C42" t="s">
        <v>3200</v>
      </c>
      <c r="D42">
        <f>(PC21+PF21+PI21+PL21+PO21+PR21+PU21+PX21+QA21+QD21+QG21+QJ21+QM21+QP21+QS21+QV21+QY21+RB21+RE21+RH21+RK21+RN21+RQ21+RT21+RW21+RZ21+SC21+SF21+SI21+SL21+SO21+SR21+SU21+SX21+TA21+TD21+TG21+TJ21+TM21+TP21)/40</f>
        <v>1.25</v>
      </c>
      <c r="F42">
        <f>1.25*6/100</f>
        <v>7.4999999999999997E-2</v>
      </c>
      <c r="G42">
        <v>0</v>
      </c>
      <c r="H42" t="s">
        <v>3229</v>
      </c>
    </row>
  </sheetData>
  <mergeCells count="382"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A20:B20"/>
    <mergeCell ref="A21:B21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K44"/>
  <sheetViews>
    <sheetView topLeftCell="A12" workbookViewId="0">
      <selection activeCell="XK26" sqref="XK26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60</v>
      </c>
      <c r="B1" s="14" t="s">
        <v>1236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" t="s">
        <v>3235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81" t="s">
        <v>0</v>
      </c>
      <c r="B4" s="81" t="s">
        <v>332</v>
      </c>
      <c r="C4" s="112" t="s">
        <v>1237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57" t="s">
        <v>993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 t="s">
        <v>993</v>
      </c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 t="s">
        <v>993</v>
      </c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 t="s">
        <v>993</v>
      </c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96" t="s">
        <v>1240</v>
      </c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54" t="s">
        <v>997</v>
      </c>
      <c r="KI4" s="55"/>
      <c r="KJ4" s="55"/>
      <c r="KK4" s="55"/>
      <c r="KL4" s="55"/>
      <c r="KM4" s="55"/>
      <c r="KN4" s="55"/>
      <c r="KO4" s="55"/>
      <c r="KP4" s="55"/>
      <c r="KQ4" s="55"/>
      <c r="KR4" s="55"/>
      <c r="KS4" s="55"/>
      <c r="KT4" s="55"/>
      <c r="KU4" s="55"/>
      <c r="KV4" s="55"/>
      <c r="KW4" s="55"/>
      <c r="KX4" s="55"/>
      <c r="KY4" s="55"/>
      <c r="KZ4" s="55"/>
      <c r="LA4" s="55"/>
      <c r="LB4" s="55"/>
      <c r="LC4" s="55"/>
      <c r="LD4" s="55"/>
      <c r="LE4" s="55"/>
      <c r="LF4" s="55"/>
      <c r="LG4" s="55"/>
      <c r="LH4" s="55"/>
      <c r="LI4" s="55"/>
      <c r="LJ4" s="55"/>
      <c r="LK4" s="55"/>
      <c r="LL4" s="55"/>
      <c r="LM4" s="55"/>
      <c r="LN4" s="55"/>
      <c r="LO4" s="55"/>
      <c r="LP4" s="55"/>
      <c r="LQ4" s="55"/>
      <c r="LR4" s="55"/>
      <c r="LS4" s="55"/>
      <c r="LT4" s="55"/>
      <c r="LU4" s="55"/>
      <c r="LV4" s="55"/>
      <c r="LW4" s="55"/>
      <c r="LX4" s="55"/>
      <c r="LY4" s="55"/>
      <c r="LZ4" s="55"/>
      <c r="MA4" s="55"/>
      <c r="MB4" s="55"/>
      <c r="MC4" s="55"/>
      <c r="MD4" s="55"/>
      <c r="ME4" s="55"/>
      <c r="MF4" s="55"/>
      <c r="MG4" s="55"/>
      <c r="MH4" s="55"/>
      <c r="MI4" s="56"/>
      <c r="MJ4" s="111" t="s">
        <v>997</v>
      </c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  <c r="NH4" s="111"/>
      <c r="NI4" s="111"/>
      <c r="NJ4" s="111"/>
      <c r="NK4" s="111"/>
      <c r="NL4" s="111"/>
      <c r="NM4" s="111"/>
      <c r="NN4" s="111" t="s">
        <v>997</v>
      </c>
      <c r="NO4" s="111"/>
      <c r="NP4" s="111"/>
      <c r="NQ4" s="111"/>
      <c r="NR4" s="111"/>
      <c r="NS4" s="111"/>
      <c r="NT4" s="111"/>
      <c r="NU4" s="111"/>
      <c r="NV4" s="111"/>
      <c r="NW4" s="111"/>
      <c r="NX4" s="111"/>
      <c r="NY4" s="111"/>
      <c r="NZ4" s="111"/>
      <c r="OA4" s="111"/>
      <c r="OB4" s="111"/>
      <c r="OC4" s="111"/>
      <c r="OD4" s="111"/>
      <c r="OE4" s="111"/>
      <c r="OF4" s="111"/>
      <c r="OG4" s="111"/>
      <c r="OH4" s="111"/>
      <c r="OI4" s="111"/>
      <c r="OJ4" s="111"/>
      <c r="OK4" s="111"/>
      <c r="OL4" s="111"/>
      <c r="OM4" s="111"/>
      <c r="ON4" s="111"/>
      <c r="OO4" s="111"/>
      <c r="OP4" s="111"/>
      <c r="OQ4" s="111"/>
      <c r="OR4" s="111"/>
      <c r="OS4" s="111"/>
      <c r="OT4" s="111"/>
      <c r="OU4" s="111"/>
      <c r="OV4" s="111"/>
      <c r="OW4" s="111"/>
      <c r="OX4" s="54" t="s">
        <v>997</v>
      </c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5"/>
      <c r="PJ4" s="55"/>
      <c r="PK4" s="55"/>
      <c r="PL4" s="55"/>
      <c r="PM4" s="55"/>
      <c r="PN4" s="55"/>
      <c r="PO4" s="55"/>
      <c r="PP4" s="55"/>
      <c r="PQ4" s="55"/>
      <c r="PR4" s="55"/>
      <c r="PS4" s="55"/>
      <c r="PT4" s="55"/>
      <c r="PU4" s="55"/>
      <c r="PV4" s="55"/>
      <c r="PW4" s="55"/>
      <c r="PX4" s="55"/>
      <c r="PY4" s="55"/>
      <c r="PZ4" s="55"/>
      <c r="QA4" s="55"/>
      <c r="QB4" s="55"/>
      <c r="QC4" s="55"/>
      <c r="QD4" s="56"/>
      <c r="QE4" s="57" t="s">
        <v>997</v>
      </c>
      <c r="QF4" s="58"/>
      <c r="QG4" s="58"/>
      <c r="QH4" s="58"/>
      <c r="QI4" s="58"/>
      <c r="QJ4" s="58"/>
      <c r="QK4" s="58"/>
      <c r="QL4" s="58"/>
      <c r="QM4" s="58"/>
      <c r="QN4" s="58"/>
      <c r="QO4" s="58"/>
      <c r="QP4" s="58"/>
      <c r="QQ4" s="58"/>
      <c r="QR4" s="58"/>
      <c r="QS4" s="58"/>
      <c r="QT4" s="58"/>
      <c r="QU4" s="58"/>
      <c r="QV4" s="58"/>
      <c r="QW4" s="58"/>
      <c r="QX4" s="58"/>
      <c r="QY4" s="58"/>
      <c r="QZ4" s="58"/>
      <c r="RA4" s="58"/>
      <c r="RB4" s="58"/>
      <c r="RC4" s="58"/>
      <c r="RD4" s="58"/>
      <c r="RE4" s="58"/>
      <c r="RF4" s="58"/>
      <c r="RG4" s="58"/>
      <c r="RH4" s="58"/>
      <c r="RI4" s="70" t="s">
        <v>1241</v>
      </c>
      <c r="RJ4" s="99"/>
      <c r="RK4" s="99"/>
      <c r="RL4" s="99"/>
      <c r="RM4" s="99"/>
      <c r="RN4" s="99"/>
      <c r="RO4" s="99"/>
      <c r="RP4" s="99"/>
      <c r="RQ4" s="99"/>
      <c r="RR4" s="99"/>
      <c r="RS4" s="99"/>
      <c r="RT4" s="99"/>
      <c r="RU4" s="99"/>
      <c r="RV4" s="99"/>
      <c r="RW4" s="99"/>
      <c r="RX4" s="99"/>
      <c r="RY4" s="99"/>
      <c r="RZ4" s="99"/>
      <c r="SA4" s="99"/>
      <c r="SB4" s="99"/>
      <c r="SC4" s="99"/>
      <c r="SD4" s="99"/>
      <c r="SE4" s="99"/>
      <c r="SF4" s="99"/>
      <c r="SG4" s="99"/>
      <c r="SH4" s="99"/>
      <c r="SI4" s="99"/>
      <c r="SJ4" s="99"/>
      <c r="SK4" s="99"/>
      <c r="SL4" s="99"/>
      <c r="SM4" s="99"/>
      <c r="SN4" s="99"/>
      <c r="SO4" s="99"/>
      <c r="SP4" s="99"/>
      <c r="SQ4" s="99"/>
      <c r="SR4" s="99"/>
      <c r="SS4" s="99"/>
      <c r="ST4" s="99"/>
      <c r="SU4" s="99"/>
      <c r="SV4" s="99"/>
      <c r="SW4" s="99"/>
      <c r="SX4" s="99"/>
      <c r="SY4" s="99"/>
      <c r="SZ4" s="99"/>
      <c r="TA4" s="99"/>
      <c r="TB4" s="99"/>
      <c r="TC4" s="99"/>
      <c r="TD4" s="99"/>
      <c r="TE4" s="99"/>
      <c r="TF4" s="99"/>
      <c r="TG4" s="99"/>
      <c r="TH4" s="99"/>
      <c r="TI4" s="99"/>
      <c r="TJ4" s="99"/>
      <c r="TK4" s="99"/>
      <c r="TL4" s="99"/>
      <c r="TM4" s="99"/>
      <c r="TN4" s="99"/>
      <c r="TO4" s="99"/>
      <c r="TP4" s="99"/>
      <c r="TQ4" s="99"/>
      <c r="TR4" s="99"/>
      <c r="TS4" s="99"/>
      <c r="TT4" s="99"/>
      <c r="TU4" s="99"/>
      <c r="TV4" s="99"/>
      <c r="TW4" s="99"/>
      <c r="TX4" s="99"/>
      <c r="TY4" s="99"/>
      <c r="TZ4" s="99"/>
      <c r="UA4" s="99"/>
      <c r="UB4" s="99"/>
      <c r="UC4" s="99"/>
      <c r="UD4" s="99"/>
      <c r="UE4" s="99"/>
      <c r="UF4" s="99"/>
      <c r="UG4" s="99"/>
      <c r="UH4" s="99"/>
      <c r="UI4" s="99"/>
      <c r="UJ4" s="99"/>
      <c r="UK4" s="99"/>
      <c r="UL4" s="99"/>
      <c r="UM4" s="99"/>
      <c r="UN4" s="99"/>
      <c r="UO4" s="99"/>
      <c r="UP4" s="99"/>
      <c r="UQ4" s="99"/>
      <c r="UR4" s="99"/>
      <c r="US4" s="99"/>
      <c r="UT4" s="99"/>
      <c r="UU4" s="99"/>
      <c r="UV4" s="99"/>
      <c r="UW4" s="99"/>
      <c r="UX4" s="99"/>
      <c r="UY4" s="99"/>
      <c r="UZ4" s="99"/>
      <c r="VA4" s="99"/>
      <c r="VB4" s="99"/>
      <c r="VC4" s="99"/>
      <c r="VD4" s="99"/>
      <c r="VE4" s="99"/>
      <c r="VF4" s="99"/>
      <c r="VG4" s="99"/>
      <c r="VH4" s="99"/>
      <c r="VI4" s="99"/>
      <c r="VJ4" s="99"/>
      <c r="VK4" s="99"/>
      <c r="VL4" s="99"/>
      <c r="VM4" s="99"/>
      <c r="VN4" s="99"/>
      <c r="VO4" s="99"/>
      <c r="VP4" s="99"/>
      <c r="VQ4" s="99"/>
      <c r="VR4" s="99"/>
      <c r="VS4" s="99"/>
      <c r="VT4" s="99"/>
      <c r="VU4" s="99"/>
      <c r="VV4" s="99"/>
      <c r="VW4" s="99"/>
      <c r="VX4" s="99"/>
      <c r="VY4" s="99"/>
      <c r="VZ4" s="99"/>
      <c r="WA4" s="99"/>
      <c r="WB4" s="99"/>
      <c r="WC4" s="99"/>
      <c r="WD4" s="99"/>
      <c r="WE4" s="99"/>
      <c r="WF4" s="99"/>
      <c r="WG4" s="99"/>
      <c r="WH4" s="99"/>
      <c r="WI4" s="99"/>
      <c r="WJ4" s="99"/>
      <c r="WK4" s="99"/>
      <c r="WL4" s="99"/>
      <c r="WM4" s="99"/>
      <c r="WN4" s="99"/>
      <c r="WO4" s="99"/>
      <c r="WP4" s="99"/>
      <c r="WQ4" s="99"/>
      <c r="WR4" s="99"/>
      <c r="WS4" s="99"/>
      <c r="WT4" s="99"/>
      <c r="WU4" s="99"/>
      <c r="WV4" s="99"/>
      <c r="WW4" s="99"/>
      <c r="WX4" s="99"/>
      <c r="WY4" s="99"/>
      <c r="WZ4" s="99"/>
      <c r="XA4" s="99"/>
      <c r="XB4" s="99"/>
      <c r="XC4" s="99"/>
      <c r="XD4" s="99"/>
      <c r="XE4" s="99"/>
      <c r="XF4" s="99"/>
      <c r="XG4" s="99"/>
      <c r="XH4" s="99"/>
      <c r="XI4" s="99"/>
      <c r="XJ4" s="99"/>
      <c r="XK4" s="100"/>
    </row>
    <row r="5" spans="1:635" ht="15" customHeight="1" x14ac:dyDescent="0.25">
      <c r="A5" s="81"/>
      <c r="B5" s="81"/>
      <c r="C5" s="73" t="s">
        <v>992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69" t="s">
        <v>1238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63" t="s">
        <v>995</v>
      </c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 t="s">
        <v>1239</v>
      </c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 t="s">
        <v>1132</v>
      </c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73" t="s">
        <v>1134</v>
      </c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5" t="s">
        <v>1005</v>
      </c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113" t="s">
        <v>998</v>
      </c>
      <c r="MK5" s="113"/>
      <c r="ML5" s="113"/>
      <c r="MM5" s="113"/>
      <c r="MN5" s="113"/>
      <c r="MO5" s="113"/>
      <c r="MP5" s="113"/>
      <c r="MQ5" s="113"/>
      <c r="MR5" s="113"/>
      <c r="MS5" s="113"/>
      <c r="MT5" s="113"/>
      <c r="MU5" s="113"/>
      <c r="MV5" s="113"/>
      <c r="MW5" s="113"/>
      <c r="MX5" s="113"/>
      <c r="MY5" s="113"/>
      <c r="MZ5" s="113"/>
      <c r="NA5" s="113"/>
      <c r="NB5" s="113"/>
      <c r="NC5" s="113"/>
      <c r="ND5" s="113"/>
      <c r="NE5" s="113"/>
      <c r="NF5" s="113"/>
      <c r="NG5" s="113"/>
      <c r="NH5" s="113"/>
      <c r="NI5" s="113"/>
      <c r="NJ5" s="113"/>
      <c r="NK5" s="113"/>
      <c r="NL5" s="113"/>
      <c r="NM5" s="113"/>
      <c r="NN5" s="134" t="s">
        <v>998</v>
      </c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10" t="s">
        <v>1006</v>
      </c>
      <c r="OY5" s="110"/>
      <c r="OZ5" s="110"/>
      <c r="PA5" s="110"/>
      <c r="PB5" s="110"/>
      <c r="PC5" s="110"/>
      <c r="PD5" s="110"/>
      <c r="PE5" s="110"/>
      <c r="PF5" s="110"/>
      <c r="PG5" s="110"/>
      <c r="PH5" s="110"/>
      <c r="PI5" s="110"/>
      <c r="PJ5" s="110"/>
      <c r="PK5" s="110"/>
      <c r="PL5" s="110"/>
      <c r="PM5" s="110"/>
      <c r="PN5" s="110"/>
      <c r="PO5" s="110"/>
      <c r="PP5" s="110"/>
      <c r="PQ5" s="110"/>
      <c r="PR5" s="110"/>
      <c r="PS5" s="110"/>
      <c r="PT5" s="110"/>
      <c r="PU5" s="110"/>
      <c r="PV5" s="110"/>
      <c r="PW5" s="110"/>
      <c r="PX5" s="110"/>
      <c r="PY5" s="110"/>
      <c r="PZ5" s="110"/>
      <c r="QA5" s="110"/>
      <c r="QB5" s="110"/>
      <c r="QC5" s="110"/>
      <c r="QD5" s="110"/>
      <c r="QE5" s="134" t="s">
        <v>59</v>
      </c>
      <c r="QF5" s="134"/>
      <c r="QG5" s="134"/>
      <c r="QH5" s="134"/>
      <c r="QI5" s="134"/>
      <c r="QJ5" s="134"/>
      <c r="QK5" s="134"/>
      <c r="QL5" s="134"/>
      <c r="QM5" s="134"/>
      <c r="QN5" s="134"/>
      <c r="QO5" s="134"/>
      <c r="QP5" s="134"/>
      <c r="QQ5" s="134"/>
      <c r="QR5" s="134"/>
      <c r="QS5" s="134"/>
      <c r="QT5" s="134"/>
      <c r="QU5" s="134"/>
      <c r="QV5" s="134"/>
      <c r="QW5" s="134"/>
      <c r="QX5" s="134"/>
      <c r="QY5" s="134"/>
      <c r="QZ5" s="134"/>
      <c r="RA5" s="134"/>
      <c r="RB5" s="134"/>
      <c r="RC5" s="134"/>
      <c r="RD5" s="134"/>
      <c r="RE5" s="134"/>
      <c r="RF5" s="134"/>
      <c r="RG5" s="134"/>
      <c r="RH5" s="134"/>
      <c r="RI5" s="50" t="s">
        <v>1000</v>
      </c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0"/>
      <c r="WJ5" s="50"/>
      <c r="WK5" s="50"/>
      <c r="WL5" s="50"/>
      <c r="WM5" s="50"/>
      <c r="WN5" s="50"/>
      <c r="WO5" s="50"/>
      <c r="WP5" s="50"/>
      <c r="WQ5" s="50"/>
      <c r="WR5" s="50"/>
      <c r="WS5" s="50"/>
      <c r="WT5" s="50"/>
      <c r="WU5" s="50"/>
      <c r="WV5" s="50"/>
      <c r="WW5" s="50"/>
      <c r="WX5" s="50"/>
      <c r="WY5" s="50"/>
      <c r="WZ5" s="50"/>
      <c r="XA5" s="50"/>
      <c r="XB5" s="50"/>
      <c r="XC5" s="50"/>
      <c r="XD5" s="50"/>
      <c r="XE5" s="50"/>
      <c r="XF5" s="50"/>
      <c r="XG5" s="50"/>
      <c r="XH5" s="50"/>
      <c r="XI5" s="50"/>
      <c r="XJ5" s="50"/>
      <c r="XK5" s="50"/>
    </row>
    <row r="6" spans="1:635" ht="4.1500000000000004" hidden="1" customHeight="1" x14ac:dyDescent="0.25">
      <c r="A6" s="81"/>
      <c r="B6" s="81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130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86"/>
      <c r="KI6" s="86"/>
      <c r="KJ6" s="86"/>
      <c r="KK6" s="86"/>
      <c r="KL6" s="86"/>
      <c r="KM6" s="86"/>
      <c r="KN6" s="86"/>
      <c r="KO6" s="86"/>
      <c r="KP6" s="86"/>
      <c r="KQ6" s="86"/>
      <c r="KR6" s="86"/>
      <c r="KS6" s="86"/>
      <c r="KT6" s="86"/>
      <c r="KU6" s="86"/>
      <c r="KV6" s="86"/>
      <c r="KW6" s="86"/>
      <c r="KX6" s="86"/>
      <c r="KY6" s="86"/>
      <c r="KZ6" s="86"/>
      <c r="LA6" s="86"/>
      <c r="LB6" s="86"/>
      <c r="LC6" s="86"/>
      <c r="LD6" s="86"/>
      <c r="LE6" s="86"/>
      <c r="LF6" s="86"/>
      <c r="LG6" s="86"/>
      <c r="LH6" s="86"/>
      <c r="LI6" s="86"/>
      <c r="LJ6" s="86"/>
      <c r="LK6" s="86"/>
      <c r="LL6" s="86"/>
      <c r="LM6" s="86"/>
      <c r="LN6" s="86"/>
      <c r="LO6" s="86"/>
      <c r="LP6" s="86"/>
      <c r="LQ6" s="86"/>
      <c r="LR6" s="86"/>
      <c r="LS6" s="86"/>
      <c r="LT6" s="86"/>
      <c r="LU6" s="86"/>
      <c r="LV6" s="86"/>
      <c r="LW6" s="86"/>
      <c r="LX6" s="86"/>
      <c r="LY6" s="86"/>
      <c r="LZ6" s="86"/>
      <c r="MA6" s="86"/>
      <c r="MB6" s="86"/>
      <c r="MC6" s="86"/>
      <c r="MD6" s="86"/>
      <c r="ME6" s="86"/>
      <c r="MF6" s="86"/>
      <c r="MG6" s="86"/>
      <c r="MH6" s="86"/>
      <c r="MI6" s="86"/>
      <c r="MJ6" s="113"/>
      <c r="MK6" s="113"/>
      <c r="ML6" s="113"/>
      <c r="MM6" s="113"/>
      <c r="MN6" s="113"/>
      <c r="MO6" s="113"/>
      <c r="MP6" s="113"/>
      <c r="MQ6" s="113"/>
      <c r="MR6" s="113"/>
      <c r="MS6" s="113"/>
      <c r="MT6" s="113"/>
      <c r="MU6" s="113"/>
      <c r="MV6" s="113"/>
      <c r="MW6" s="113"/>
      <c r="MX6" s="113"/>
      <c r="MY6" s="113"/>
      <c r="MZ6" s="113"/>
      <c r="NA6" s="113"/>
      <c r="NB6" s="113"/>
      <c r="NC6" s="113"/>
      <c r="ND6" s="113"/>
      <c r="NE6" s="113"/>
      <c r="NF6" s="113"/>
      <c r="NG6" s="113"/>
      <c r="NH6" s="113"/>
      <c r="NI6" s="113"/>
      <c r="NJ6" s="113"/>
      <c r="NK6" s="113"/>
      <c r="NL6" s="113"/>
      <c r="NM6" s="113"/>
      <c r="NN6" s="135"/>
      <c r="NO6" s="135"/>
      <c r="NP6" s="135"/>
      <c r="NQ6" s="135"/>
      <c r="NR6" s="135"/>
      <c r="NS6" s="135"/>
      <c r="NT6" s="135"/>
      <c r="NU6" s="135"/>
      <c r="NV6" s="135"/>
      <c r="NW6" s="135"/>
      <c r="NX6" s="135"/>
      <c r="NY6" s="135"/>
      <c r="NZ6" s="135"/>
      <c r="OA6" s="135"/>
      <c r="OB6" s="135"/>
      <c r="OC6" s="135"/>
      <c r="OD6" s="135"/>
      <c r="OE6" s="135"/>
      <c r="OF6" s="135"/>
      <c r="OG6" s="135"/>
      <c r="OH6" s="135"/>
      <c r="OI6" s="135"/>
      <c r="OJ6" s="135"/>
      <c r="OK6" s="135"/>
      <c r="OL6" s="135"/>
      <c r="OM6" s="135"/>
      <c r="ON6" s="135"/>
      <c r="OO6" s="135"/>
      <c r="OP6" s="135"/>
      <c r="OQ6" s="135"/>
      <c r="OR6" s="135"/>
      <c r="OS6" s="135"/>
      <c r="OT6" s="135"/>
      <c r="OU6" s="135"/>
      <c r="OV6" s="135"/>
      <c r="OW6" s="135"/>
      <c r="OX6" s="110"/>
      <c r="OY6" s="110"/>
      <c r="OZ6" s="110"/>
      <c r="PA6" s="110"/>
      <c r="PB6" s="110"/>
      <c r="PC6" s="110"/>
      <c r="PD6" s="110"/>
      <c r="PE6" s="110"/>
      <c r="PF6" s="110"/>
      <c r="PG6" s="110"/>
      <c r="PH6" s="110"/>
      <c r="PI6" s="110"/>
      <c r="PJ6" s="110"/>
      <c r="PK6" s="110"/>
      <c r="PL6" s="110"/>
      <c r="PM6" s="110"/>
      <c r="PN6" s="110"/>
      <c r="PO6" s="110"/>
      <c r="PP6" s="110"/>
      <c r="PQ6" s="110"/>
      <c r="PR6" s="110"/>
      <c r="PS6" s="110"/>
      <c r="PT6" s="110"/>
      <c r="PU6" s="110"/>
      <c r="PV6" s="110"/>
      <c r="PW6" s="110"/>
      <c r="PX6" s="110"/>
      <c r="PY6" s="110"/>
      <c r="PZ6" s="110"/>
      <c r="QA6" s="110"/>
      <c r="QB6" s="110"/>
      <c r="QC6" s="110"/>
      <c r="QD6" s="110"/>
      <c r="QE6" s="135"/>
      <c r="QF6" s="135"/>
      <c r="QG6" s="135"/>
      <c r="QH6" s="135"/>
      <c r="QI6" s="135"/>
      <c r="QJ6" s="135"/>
      <c r="QK6" s="135"/>
      <c r="QL6" s="135"/>
      <c r="QM6" s="135"/>
      <c r="QN6" s="135"/>
      <c r="QO6" s="135"/>
      <c r="QP6" s="135"/>
      <c r="QQ6" s="135"/>
      <c r="QR6" s="135"/>
      <c r="QS6" s="135"/>
      <c r="QT6" s="135"/>
      <c r="QU6" s="135"/>
      <c r="QV6" s="135"/>
      <c r="QW6" s="135"/>
      <c r="QX6" s="135"/>
      <c r="QY6" s="135"/>
      <c r="QZ6" s="135"/>
      <c r="RA6" s="135"/>
      <c r="RB6" s="135"/>
      <c r="RC6" s="135"/>
      <c r="RD6" s="135"/>
      <c r="RE6" s="135"/>
      <c r="RF6" s="135"/>
      <c r="RG6" s="135"/>
      <c r="RH6" s="135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</row>
    <row r="7" spans="1:635" ht="16.149999999999999" hidden="1" customHeight="1" x14ac:dyDescent="0.25">
      <c r="A7" s="81"/>
      <c r="B7" s="8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130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73"/>
      <c r="IP7" s="73"/>
      <c r="IQ7" s="73"/>
      <c r="IR7" s="73"/>
      <c r="IS7" s="73"/>
      <c r="IT7" s="73"/>
      <c r="IU7" s="73"/>
      <c r="IV7" s="73"/>
      <c r="IW7" s="73"/>
      <c r="IX7" s="73"/>
      <c r="IY7" s="73"/>
      <c r="IZ7" s="73"/>
      <c r="JA7" s="73"/>
      <c r="JB7" s="73"/>
      <c r="JC7" s="73"/>
      <c r="JD7" s="73"/>
      <c r="JE7" s="73"/>
      <c r="JF7" s="73"/>
      <c r="JG7" s="73"/>
      <c r="JH7" s="73"/>
      <c r="JI7" s="73"/>
      <c r="JJ7" s="73"/>
      <c r="JK7" s="73"/>
      <c r="JL7" s="73"/>
      <c r="JM7" s="73"/>
      <c r="JN7" s="73"/>
      <c r="JO7" s="73"/>
      <c r="JP7" s="73"/>
      <c r="JQ7" s="73"/>
      <c r="JR7" s="73"/>
      <c r="JS7" s="73"/>
      <c r="JT7" s="73"/>
      <c r="JU7" s="73"/>
      <c r="JV7" s="73"/>
      <c r="JW7" s="73"/>
      <c r="JX7" s="73"/>
      <c r="JY7" s="73"/>
      <c r="JZ7" s="73"/>
      <c r="KA7" s="73"/>
      <c r="KB7" s="73"/>
      <c r="KC7" s="73"/>
      <c r="KD7" s="73"/>
      <c r="KE7" s="73"/>
      <c r="KF7" s="73"/>
      <c r="KG7" s="73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113"/>
      <c r="MK7" s="113"/>
      <c r="ML7" s="113"/>
      <c r="MM7" s="113"/>
      <c r="MN7" s="113"/>
      <c r="MO7" s="113"/>
      <c r="MP7" s="113"/>
      <c r="MQ7" s="113"/>
      <c r="MR7" s="113"/>
      <c r="MS7" s="113"/>
      <c r="MT7" s="113"/>
      <c r="MU7" s="113"/>
      <c r="MV7" s="113"/>
      <c r="MW7" s="113"/>
      <c r="MX7" s="113"/>
      <c r="MY7" s="113"/>
      <c r="MZ7" s="113"/>
      <c r="NA7" s="113"/>
      <c r="NB7" s="113"/>
      <c r="NC7" s="113"/>
      <c r="ND7" s="113"/>
      <c r="NE7" s="113"/>
      <c r="NF7" s="113"/>
      <c r="NG7" s="113"/>
      <c r="NH7" s="113"/>
      <c r="NI7" s="113"/>
      <c r="NJ7" s="113"/>
      <c r="NK7" s="113"/>
      <c r="NL7" s="113"/>
      <c r="NM7" s="113"/>
      <c r="NN7" s="135"/>
      <c r="NO7" s="135"/>
      <c r="NP7" s="135"/>
      <c r="NQ7" s="135"/>
      <c r="NR7" s="135"/>
      <c r="NS7" s="135"/>
      <c r="NT7" s="135"/>
      <c r="NU7" s="135"/>
      <c r="NV7" s="135"/>
      <c r="NW7" s="135"/>
      <c r="NX7" s="135"/>
      <c r="NY7" s="135"/>
      <c r="NZ7" s="135"/>
      <c r="OA7" s="135"/>
      <c r="OB7" s="135"/>
      <c r="OC7" s="135"/>
      <c r="OD7" s="135"/>
      <c r="OE7" s="135"/>
      <c r="OF7" s="135"/>
      <c r="OG7" s="135"/>
      <c r="OH7" s="135"/>
      <c r="OI7" s="135"/>
      <c r="OJ7" s="135"/>
      <c r="OK7" s="135"/>
      <c r="OL7" s="135"/>
      <c r="OM7" s="135"/>
      <c r="ON7" s="135"/>
      <c r="OO7" s="135"/>
      <c r="OP7" s="135"/>
      <c r="OQ7" s="135"/>
      <c r="OR7" s="135"/>
      <c r="OS7" s="135"/>
      <c r="OT7" s="135"/>
      <c r="OU7" s="135"/>
      <c r="OV7" s="135"/>
      <c r="OW7" s="135"/>
      <c r="OX7" s="110"/>
      <c r="OY7" s="110"/>
      <c r="OZ7" s="110"/>
      <c r="PA7" s="110"/>
      <c r="PB7" s="110"/>
      <c r="PC7" s="110"/>
      <c r="PD7" s="110"/>
      <c r="PE7" s="110"/>
      <c r="PF7" s="110"/>
      <c r="PG7" s="110"/>
      <c r="PH7" s="110"/>
      <c r="PI7" s="110"/>
      <c r="PJ7" s="110"/>
      <c r="PK7" s="110"/>
      <c r="PL7" s="110"/>
      <c r="PM7" s="110"/>
      <c r="PN7" s="110"/>
      <c r="PO7" s="110"/>
      <c r="PP7" s="110"/>
      <c r="PQ7" s="110"/>
      <c r="PR7" s="110"/>
      <c r="PS7" s="110"/>
      <c r="PT7" s="110"/>
      <c r="PU7" s="110"/>
      <c r="PV7" s="110"/>
      <c r="PW7" s="110"/>
      <c r="PX7" s="110"/>
      <c r="PY7" s="110"/>
      <c r="PZ7" s="110"/>
      <c r="QA7" s="110"/>
      <c r="QB7" s="110"/>
      <c r="QC7" s="110"/>
      <c r="QD7" s="110"/>
      <c r="QE7" s="135"/>
      <c r="QF7" s="135"/>
      <c r="QG7" s="135"/>
      <c r="QH7" s="135"/>
      <c r="QI7" s="135"/>
      <c r="QJ7" s="135"/>
      <c r="QK7" s="135"/>
      <c r="QL7" s="135"/>
      <c r="QM7" s="135"/>
      <c r="QN7" s="135"/>
      <c r="QO7" s="135"/>
      <c r="QP7" s="135"/>
      <c r="QQ7" s="135"/>
      <c r="QR7" s="135"/>
      <c r="QS7" s="135"/>
      <c r="QT7" s="135"/>
      <c r="QU7" s="135"/>
      <c r="QV7" s="135"/>
      <c r="QW7" s="135"/>
      <c r="QX7" s="135"/>
      <c r="QY7" s="135"/>
      <c r="QZ7" s="135"/>
      <c r="RA7" s="135"/>
      <c r="RB7" s="135"/>
      <c r="RC7" s="135"/>
      <c r="RD7" s="135"/>
      <c r="RE7" s="135"/>
      <c r="RF7" s="135"/>
      <c r="RG7" s="135"/>
      <c r="RH7" s="135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0"/>
      <c r="TO7" s="50"/>
      <c r="TP7" s="50"/>
      <c r="TQ7" s="50"/>
      <c r="TR7" s="50"/>
      <c r="TS7" s="50"/>
      <c r="TT7" s="50"/>
      <c r="TU7" s="50"/>
      <c r="TV7" s="50"/>
      <c r="TW7" s="50"/>
      <c r="TX7" s="50"/>
      <c r="TY7" s="50"/>
      <c r="TZ7" s="50"/>
      <c r="UA7" s="50"/>
      <c r="UB7" s="50"/>
      <c r="UC7" s="50"/>
      <c r="UD7" s="50"/>
      <c r="UE7" s="50"/>
      <c r="UF7" s="50"/>
      <c r="UG7" s="50"/>
      <c r="UH7" s="50"/>
      <c r="UI7" s="50"/>
      <c r="UJ7" s="50"/>
      <c r="UK7" s="50"/>
      <c r="UL7" s="50"/>
      <c r="UM7" s="50"/>
      <c r="UN7" s="50"/>
      <c r="UO7" s="50"/>
      <c r="UP7" s="50"/>
      <c r="UQ7" s="50"/>
      <c r="UR7" s="50"/>
      <c r="US7" s="50"/>
      <c r="UT7" s="50"/>
      <c r="UU7" s="50"/>
      <c r="UV7" s="50"/>
      <c r="UW7" s="50"/>
      <c r="UX7" s="50"/>
      <c r="UY7" s="50"/>
      <c r="UZ7" s="50"/>
      <c r="VA7" s="50"/>
      <c r="VB7" s="50"/>
      <c r="VC7" s="50"/>
      <c r="VD7" s="50"/>
      <c r="VE7" s="50"/>
      <c r="VF7" s="50"/>
      <c r="VG7" s="50"/>
      <c r="VH7" s="50"/>
      <c r="VI7" s="50"/>
      <c r="VJ7" s="50"/>
      <c r="VK7" s="50"/>
      <c r="VL7" s="50"/>
      <c r="VM7" s="50"/>
      <c r="VN7" s="50"/>
      <c r="VO7" s="50"/>
      <c r="VP7" s="50"/>
      <c r="VQ7" s="50"/>
      <c r="VR7" s="50"/>
      <c r="VS7" s="50"/>
      <c r="VT7" s="50"/>
      <c r="VU7" s="50"/>
      <c r="VV7" s="50"/>
      <c r="VW7" s="50"/>
      <c r="VX7" s="50"/>
      <c r="VY7" s="50"/>
      <c r="VZ7" s="50"/>
      <c r="WA7" s="50"/>
      <c r="WB7" s="50"/>
      <c r="WC7" s="50"/>
      <c r="WD7" s="50"/>
      <c r="WE7" s="50"/>
      <c r="WF7" s="50"/>
      <c r="WG7" s="50"/>
      <c r="WH7" s="50"/>
      <c r="WI7" s="50"/>
      <c r="WJ7" s="50"/>
      <c r="WK7" s="50"/>
      <c r="WL7" s="50"/>
      <c r="WM7" s="50"/>
      <c r="WN7" s="50"/>
      <c r="WO7" s="50"/>
      <c r="WP7" s="50"/>
      <c r="WQ7" s="50"/>
      <c r="WR7" s="50"/>
      <c r="WS7" s="50"/>
      <c r="WT7" s="50"/>
      <c r="WU7" s="50"/>
      <c r="WV7" s="50"/>
      <c r="WW7" s="50"/>
      <c r="WX7" s="50"/>
      <c r="WY7" s="50"/>
      <c r="WZ7" s="50"/>
      <c r="XA7" s="50"/>
      <c r="XB7" s="50"/>
      <c r="XC7" s="50"/>
      <c r="XD7" s="50"/>
      <c r="XE7" s="50"/>
      <c r="XF7" s="50"/>
      <c r="XG7" s="50"/>
      <c r="XH7" s="50"/>
      <c r="XI7" s="50"/>
      <c r="XJ7" s="50"/>
      <c r="XK7" s="50"/>
    </row>
    <row r="8" spans="1:635" ht="17.45" hidden="1" customHeight="1" x14ac:dyDescent="0.25">
      <c r="A8" s="81"/>
      <c r="B8" s="81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130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  <c r="KG8" s="73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3"/>
      <c r="NI8" s="113"/>
      <c r="NJ8" s="113"/>
      <c r="NK8" s="113"/>
      <c r="NL8" s="113"/>
      <c r="NM8" s="113"/>
      <c r="NN8" s="135"/>
      <c r="NO8" s="135"/>
      <c r="NP8" s="135"/>
      <c r="NQ8" s="135"/>
      <c r="NR8" s="135"/>
      <c r="NS8" s="135"/>
      <c r="NT8" s="135"/>
      <c r="NU8" s="135"/>
      <c r="NV8" s="135"/>
      <c r="NW8" s="135"/>
      <c r="NX8" s="135"/>
      <c r="NY8" s="135"/>
      <c r="NZ8" s="135"/>
      <c r="OA8" s="135"/>
      <c r="OB8" s="135"/>
      <c r="OC8" s="135"/>
      <c r="OD8" s="135"/>
      <c r="OE8" s="135"/>
      <c r="OF8" s="135"/>
      <c r="OG8" s="135"/>
      <c r="OH8" s="135"/>
      <c r="OI8" s="135"/>
      <c r="OJ8" s="135"/>
      <c r="OK8" s="135"/>
      <c r="OL8" s="135"/>
      <c r="OM8" s="135"/>
      <c r="ON8" s="135"/>
      <c r="OO8" s="135"/>
      <c r="OP8" s="135"/>
      <c r="OQ8" s="135"/>
      <c r="OR8" s="135"/>
      <c r="OS8" s="135"/>
      <c r="OT8" s="135"/>
      <c r="OU8" s="135"/>
      <c r="OV8" s="135"/>
      <c r="OW8" s="135"/>
      <c r="OX8" s="110"/>
      <c r="OY8" s="110"/>
      <c r="OZ8" s="110"/>
      <c r="PA8" s="110"/>
      <c r="PB8" s="110"/>
      <c r="PC8" s="110"/>
      <c r="PD8" s="110"/>
      <c r="PE8" s="110"/>
      <c r="PF8" s="110"/>
      <c r="PG8" s="110"/>
      <c r="PH8" s="110"/>
      <c r="PI8" s="110"/>
      <c r="PJ8" s="110"/>
      <c r="PK8" s="110"/>
      <c r="PL8" s="110"/>
      <c r="PM8" s="110"/>
      <c r="PN8" s="110"/>
      <c r="PO8" s="110"/>
      <c r="PP8" s="110"/>
      <c r="PQ8" s="110"/>
      <c r="PR8" s="110"/>
      <c r="PS8" s="110"/>
      <c r="PT8" s="110"/>
      <c r="PU8" s="110"/>
      <c r="PV8" s="110"/>
      <c r="PW8" s="110"/>
      <c r="PX8" s="110"/>
      <c r="PY8" s="110"/>
      <c r="PZ8" s="110"/>
      <c r="QA8" s="110"/>
      <c r="QB8" s="110"/>
      <c r="QC8" s="110"/>
      <c r="QD8" s="110"/>
      <c r="QE8" s="135"/>
      <c r="QF8" s="135"/>
      <c r="QG8" s="135"/>
      <c r="QH8" s="135"/>
      <c r="QI8" s="135"/>
      <c r="QJ8" s="135"/>
      <c r="QK8" s="135"/>
      <c r="QL8" s="135"/>
      <c r="QM8" s="135"/>
      <c r="QN8" s="135"/>
      <c r="QO8" s="135"/>
      <c r="QP8" s="135"/>
      <c r="QQ8" s="135"/>
      <c r="QR8" s="135"/>
      <c r="QS8" s="135"/>
      <c r="QT8" s="135"/>
      <c r="QU8" s="135"/>
      <c r="QV8" s="135"/>
      <c r="QW8" s="135"/>
      <c r="QX8" s="135"/>
      <c r="QY8" s="135"/>
      <c r="QZ8" s="135"/>
      <c r="RA8" s="135"/>
      <c r="RB8" s="135"/>
      <c r="RC8" s="135"/>
      <c r="RD8" s="135"/>
      <c r="RE8" s="135"/>
      <c r="RF8" s="135"/>
      <c r="RG8" s="135"/>
      <c r="RH8" s="135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0"/>
      <c r="TO8" s="50"/>
      <c r="TP8" s="50"/>
      <c r="TQ8" s="50"/>
      <c r="TR8" s="50"/>
      <c r="TS8" s="50"/>
      <c r="TT8" s="50"/>
      <c r="TU8" s="50"/>
      <c r="TV8" s="50"/>
      <c r="TW8" s="50"/>
      <c r="TX8" s="50"/>
      <c r="TY8" s="50"/>
      <c r="TZ8" s="50"/>
      <c r="UA8" s="50"/>
      <c r="UB8" s="50"/>
      <c r="UC8" s="50"/>
      <c r="UD8" s="50"/>
      <c r="UE8" s="50"/>
      <c r="UF8" s="50"/>
      <c r="UG8" s="50"/>
      <c r="UH8" s="50"/>
      <c r="UI8" s="50"/>
      <c r="UJ8" s="50"/>
      <c r="UK8" s="50"/>
      <c r="UL8" s="50"/>
      <c r="UM8" s="50"/>
      <c r="UN8" s="50"/>
      <c r="UO8" s="50"/>
      <c r="UP8" s="50"/>
      <c r="UQ8" s="50"/>
      <c r="UR8" s="50"/>
      <c r="US8" s="50"/>
      <c r="UT8" s="50"/>
      <c r="UU8" s="50"/>
      <c r="UV8" s="50"/>
      <c r="UW8" s="50"/>
      <c r="UX8" s="50"/>
      <c r="UY8" s="50"/>
      <c r="UZ8" s="50"/>
      <c r="VA8" s="50"/>
      <c r="VB8" s="50"/>
      <c r="VC8" s="50"/>
      <c r="VD8" s="50"/>
      <c r="VE8" s="50"/>
      <c r="VF8" s="50"/>
      <c r="VG8" s="50"/>
      <c r="VH8" s="50"/>
      <c r="VI8" s="50"/>
      <c r="VJ8" s="50"/>
      <c r="VK8" s="50"/>
      <c r="VL8" s="50"/>
      <c r="VM8" s="50"/>
      <c r="VN8" s="50"/>
      <c r="VO8" s="50"/>
      <c r="VP8" s="50"/>
      <c r="VQ8" s="50"/>
      <c r="VR8" s="50"/>
      <c r="VS8" s="50"/>
      <c r="VT8" s="50"/>
      <c r="VU8" s="50"/>
      <c r="VV8" s="50"/>
      <c r="VW8" s="50"/>
      <c r="VX8" s="50"/>
      <c r="VY8" s="50"/>
      <c r="VZ8" s="50"/>
      <c r="WA8" s="50"/>
      <c r="WB8" s="50"/>
      <c r="WC8" s="50"/>
      <c r="WD8" s="50"/>
      <c r="WE8" s="50"/>
      <c r="WF8" s="50"/>
      <c r="WG8" s="50"/>
      <c r="WH8" s="50"/>
      <c r="WI8" s="50"/>
      <c r="WJ8" s="50"/>
      <c r="WK8" s="50"/>
      <c r="WL8" s="50"/>
      <c r="WM8" s="50"/>
      <c r="WN8" s="50"/>
      <c r="WO8" s="50"/>
      <c r="WP8" s="50"/>
      <c r="WQ8" s="50"/>
      <c r="WR8" s="50"/>
      <c r="WS8" s="50"/>
      <c r="WT8" s="50"/>
      <c r="WU8" s="50"/>
      <c r="WV8" s="50"/>
      <c r="WW8" s="50"/>
      <c r="WX8" s="50"/>
      <c r="WY8" s="50"/>
      <c r="WZ8" s="50"/>
      <c r="XA8" s="50"/>
      <c r="XB8" s="50"/>
      <c r="XC8" s="50"/>
      <c r="XD8" s="50"/>
      <c r="XE8" s="50"/>
      <c r="XF8" s="50"/>
      <c r="XG8" s="50"/>
      <c r="XH8" s="50"/>
      <c r="XI8" s="50"/>
      <c r="XJ8" s="50"/>
      <c r="XK8" s="50"/>
    </row>
    <row r="9" spans="1:635" ht="18" hidden="1" customHeight="1" x14ac:dyDescent="0.25">
      <c r="A9" s="81"/>
      <c r="B9" s="81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130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/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113"/>
      <c r="MK9" s="113"/>
      <c r="ML9" s="113"/>
      <c r="MM9" s="113"/>
      <c r="MN9" s="113"/>
      <c r="MO9" s="113"/>
      <c r="MP9" s="113"/>
      <c r="MQ9" s="113"/>
      <c r="MR9" s="113"/>
      <c r="MS9" s="113"/>
      <c r="MT9" s="113"/>
      <c r="MU9" s="113"/>
      <c r="MV9" s="113"/>
      <c r="MW9" s="113"/>
      <c r="MX9" s="113"/>
      <c r="MY9" s="113"/>
      <c r="MZ9" s="113"/>
      <c r="NA9" s="113"/>
      <c r="NB9" s="113"/>
      <c r="NC9" s="113"/>
      <c r="ND9" s="113"/>
      <c r="NE9" s="113"/>
      <c r="NF9" s="113"/>
      <c r="NG9" s="113"/>
      <c r="NH9" s="113"/>
      <c r="NI9" s="113"/>
      <c r="NJ9" s="113"/>
      <c r="NK9" s="113"/>
      <c r="NL9" s="113"/>
      <c r="NM9" s="113"/>
      <c r="NN9" s="135"/>
      <c r="NO9" s="135"/>
      <c r="NP9" s="135"/>
      <c r="NQ9" s="135"/>
      <c r="NR9" s="135"/>
      <c r="NS9" s="135"/>
      <c r="NT9" s="135"/>
      <c r="NU9" s="135"/>
      <c r="NV9" s="135"/>
      <c r="NW9" s="135"/>
      <c r="NX9" s="135"/>
      <c r="NY9" s="135"/>
      <c r="NZ9" s="135"/>
      <c r="OA9" s="135"/>
      <c r="OB9" s="135"/>
      <c r="OC9" s="135"/>
      <c r="OD9" s="135"/>
      <c r="OE9" s="135"/>
      <c r="OF9" s="135"/>
      <c r="OG9" s="135"/>
      <c r="OH9" s="135"/>
      <c r="OI9" s="135"/>
      <c r="OJ9" s="135"/>
      <c r="OK9" s="135"/>
      <c r="OL9" s="135"/>
      <c r="OM9" s="135"/>
      <c r="ON9" s="135"/>
      <c r="OO9" s="135"/>
      <c r="OP9" s="135"/>
      <c r="OQ9" s="135"/>
      <c r="OR9" s="135"/>
      <c r="OS9" s="135"/>
      <c r="OT9" s="135"/>
      <c r="OU9" s="135"/>
      <c r="OV9" s="135"/>
      <c r="OW9" s="135"/>
      <c r="OX9" s="110"/>
      <c r="OY9" s="110"/>
      <c r="OZ9" s="110"/>
      <c r="PA9" s="110"/>
      <c r="PB9" s="110"/>
      <c r="PC9" s="110"/>
      <c r="PD9" s="110"/>
      <c r="PE9" s="110"/>
      <c r="PF9" s="110"/>
      <c r="PG9" s="110"/>
      <c r="PH9" s="110"/>
      <c r="PI9" s="110"/>
      <c r="PJ9" s="110"/>
      <c r="PK9" s="110"/>
      <c r="PL9" s="110"/>
      <c r="PM9" s="110"/>
      <c r="PN9" s="110"/>
      <c r="PO9" s="110"/>
      <c r="PP9" s="110"/>
      <c r="PQ9" s="110"/>
      <c r="PR9" s="110"/>
      <c r="PS9" s="110"/>
      <c r="PT9" s="110"/>
      <c r="PU9" s="110"/>
      <c r="PV9" s="110"/>
      <c r="PW9" s="110"/>
      <c r="PX9" s="110"/>
      <c r="PY9" s="110"/>
      <c r="PZ9" s="110"/>
      <c r="QA9" s="110"/>
      <c r="QB9" s="110"/>
      <c r="QC9" s="110"/>
      <c r="QD9" s="110"/>
      <c r="QE9" s="135"/>
      <c r="QF9" s="135"/>
      <c r="QG9" s="135"/>
      <c r="QH9" s="135"/>
      <c r="QI9" s="135"/>
      <c r="QJ9" s="135"/>
      <c r="QK9" s="135"/>
      <c r="QL9" s="135"/>
      <c r="QM9" s="135"/>
      <c r="QN9" s="135"/>
      <c r="QO9" s="135"/>
      <c r="QP9" s="135"/>
      <c r="QQ9" s="135"/>
      <c r="QR9" s="135"/>
      <c r="QS9" s="135"/>
      <c r="QT9" s="135"/>
      <c r="QU9" s="135"/>
      <c r="QV9" s="135"/>
      <c r="QW9" s="135"/>
      <c r="QX9" s="135"/>
      <c r="QY9" s="135"/>
      <c r="QZ9" s="135"/>
      <c r="RA9" s="135"/>
      <c r="RB9" s="135"/>
      <c r="RC9" s="135"/>
      <c r="RD9" s="135"/>
      <c r="RE9" s="135"/>
      <c r="RF9" s="135"/>
      <c r="RG9" s="135"/>
      <c r="RH9" s="135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0"/>
      <c r="TO9" s="50"/>
      <c r="TP9" s="50"/>
      <c r="TQ9" s="50"/>
      <c r="TR9" s="50"/>
      <c r="TS9" s="50"/>
      <c r="TT9" s="50"/>
      <c r="TU9" s="50"/>
      <c r="TV9" s="50"/>
      <c r="TW9" s="50"/>
      <c r="TX9" s="50"/>
      <c r="TY9" s="50"/>
      <c r="TZ9" s="50"/>
      <c r="UA9" s="50"/>
      <c r="UB9" s="50"/>
      <c r="UC9" s="50"/>
      <c r="UD9" s="50"/>
      <c r="UE9" s="50"/>
      <c r="UF9" s="50"/>
      <c r="UG9" s="50"/>
      <c r="UH9" s="50"/>
      <c r="UI9" s="50"/>
      <c r="UJ9" s="50"/>
      <c r="UK9" s="50"/>
      <c r="UL9" s="50"/>
      <c r="UM9" s="50"/>
      <c r="UN9" s="50"/>
      <c r="UO9" s="50"/>
      <c r="UP9" s="50"/>
      <c r="UQ9" s="50"/>
      <c r="UR9" s="50"/>
      <c r="US9" s="50"/>
      <c r="UT9" s="50"/>
      <c r="UU9" s="50"/>
      <c r="UV9" s="50"/>
      <c r="UW9" s="50"/>
      <c r="UX9" s="50"/>
      <c r="UY9" s="50"/>
      <c r="UZ9" s="50"/>
      <c r="VA9" s="50"/>
      <c r="VB9" s="50"/>
      <c r="VC9" s="50"/>
      <c r="VD9" s="50"/>
      <c r="VE9" s="50"/>
      <c r="VF9" s="50"/>
      <c r="VG9" s="50"/>
      <c r="VH9" s="50"/>
      <c r="VI9" s="50"/>
      <c r="VJ9" s="50"/>
      <c r="VK9" s="50"/>
      <c r="VL9" s="50"/>
      <c r="VM9" s="50"/>
      <c r="VN9" s="50"/>
      <c r="VO9" s="50"/>
      <c r="VP9" s="50"/>
      <c r="VQ9" s="50"/>
      <c r="VR9" s="50"/>
      <c r="VS9" s="50"/>
      <c r="VT9" s="50"/>
      <c r="VU9" s="50"/>
      <c r="VV9" s="50"/>
      <c r="VW9" s="50"/>
      <c r="VX9" s="50"/>
      <c r="VY9" s="50"/>
      <c r="VZ9" s="50"/>
      <c r="WA9" s="50"/>
      <c r="WB9" s="50"/>
      <c r="WC9" s="50"/>
      <c r="WD9" s="50"/>
      <c r="WE9" s="50"/>
      <c r="WF9" s="50"/>
      <c r="WG9" s="50"/>
      <c r="WH9" s="50"/>
      <c r="WI9" s="50"/>
      <c r="WJ9" s="50"/>
      <c r="WK9" s="50"/>
      <c r="WL9" s="50"/>
      <c r="WM9" s="50"/>
      <c r="WN9" s="50"/>
      <c r="WO9" s="50"/>
      <c r="WP9" s="50"/>
      <c r="WQ9" s="50"/>
      <c r="WR9" s="50"/>
      <c r="WS9" s="50"/>
      <c r="WT9" s="50"/>
      <c r="WU9" s="50"/>
      <c r="WV9" s="50"/>
      <c r="WW9" s="50"/>
      <c r="WX9" s="50"/>
      <c r="WY9" s="50"/>
      <c r="WZ9" s="50"/>
      <c r="XA9" s="50"/>
      <c r="XB9" s="50"/>
      <c r="XC9" s="50"/>
      <c r="XD9" s="50"/>
      <c r="XE9" s="50"/>
      <c r="XF9" s="50"/>
      <c r="XG9" s="50"/>
      <c r="XH9" s="50"/>
      <c r="XI9" s="50"/>
      <c r="XJ9" s="50"/>
      <c r="XK9" s="50"/>
    </row>
    <row r="10" spans="1:635" ht="30" hidden="1" customHeight="1" x14ac:dyDescent="0.25">
      <c r="A10" s="81"/>
      <c r="B10" s="81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131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73"/>
      <c r="KC10" s="73"/>
      <c r="KD10" s="73"/>
      <c r="KE10" s="73"/>
      <c r="KF10" s="73"/>
      <c r="KG10" s="73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3"/>
      <c r="NI10" s="113"/>
      <c r="NJ10" s="113"/>
      <c r="NK10" s="113"/>
      <c r="NL10" s="113"/>
      <c r="NM10" s="113"/>
      <c r="NN10" s="136"/>
      <c r="NO10" s="136"/>
      <c r="NP10" s="136"/>
      <c r="NQ10" s="136"/>
      <c r="NR10" s="136"/>
      <c r="NS10" s="136"/>
      <c r="NT10" s="136"/>
      <c r="NU10" s="136"/>
      <c r="NV10" s="136"/>
      <c r="NW10" s="136"/>
      <c r="NX10" s="136"/>
      <c r="NY10" s="136"/>
      <c r="NZ10" s="136"/>
      <c r="OA10" s="136"/>
      <c r="OB10" s="136"/>
      <c r="OC10" s="136"/>
      <c r="OD10" s="136"/>
      <c r="OE10" s="136"/>
      <c r="OF10" s="136"/>
      <c r="OG10" s="136"/>
      <c r="OH10" s="136"/>
      <c r="OI10" s="136"/>
      <c r="OJ10" s="136"/>
      <c r="OK10" s="136"/>
      <c r="OL10" s="136"/>
      <c r="OM10" s="136"/>
      <c r="ON10" s="136"/>
      <c r="OO10" s="136"/>
      <c r="OP10" s="136"/>
      <c r="OQ10" s="136"/>
      <c r="OR10" s="136"/>
      <c r="OS10" s="136"/>
      <c r="OT10" s="136"/>
      <c r="OU10" s="136"/>
      <c r="OV10" s="136"/>
      <c r="OW10" s="136"/>
      <c r="OX10" s="110"/>
      <c r="OY10" s="110"/>
      <c r="OZ10" s="110"/>
      <c r="PA10" s="110"/>
      <c r="PB10" s="110"/>
      <c r="PC10" s="110"/>
      <c r="PD10" s="110"/>
      <c r="PE10" s="110"/>
      <c r="PF10" s="110"/>
      <c r="PG10" s="110"/>
      <c r="PH10" s="110"/>
      <c r="PI10" s="110"/>
      <c r="PJ10" s="110"/>
      <c r="PK10" s="110"/>
      <c r="PL10" s="110"/>
      <c r="PM10" s="110"/>
      <c r="PN10" s="110"/>
      <c r="PO10" s="110"/>
      <c r="PP10" s="110"/>
      <c r="PQ10" s="110"/>
      <c r="PR10" s="110"/>
      <c r="PS10" s="110"/>
      <c r="PT10" s="110"/>
      <c r="PU10" s="110"/>
      <c r="PV10" s="110"/>
      <c r="PW10" s="110"/>
      <c r="PX10" s="110"/>
      <c r="PY10" s="110"/>
      <c r="PZ10" s="110"/>
      <c r="QA10" s="110"/>
      <c r="QB10" s="110"/>
      <c r="QC10" s="110"/>
      <c r="QD10" s="110"/>
      <c r="QE10" s="136"/>
      <c r="QF10" s="136"/>
      <c r="QG10" s="136"/>
      <c r="QH10" s="136"/>
      <c r="QI10" s="136"/>
      <c r="QJ10" s="136"/>
      <c r="QK10" s="136"/>
      <c r="QL10" s="136"/>
      <c r="QM10" s="136"/>
      <c r="QN10" s="136"/>
      <c r="QO10" s="136"/>
      <c r="QP10" s="136"/>
      <c r="QQ10" s="136"/>
      <c r="QR10" s="136"/>
      <c r="QS10" s="136"/>
      <c r="QT10" s="136"/>
      <c r="QU10" s="136"/>
      <c r="QV10" s="136"/>
      <c r="QW10" s="136"/>
      <c r="QX10" s="136"/>
      <c r="QY10" s="136"/>
      <c r="QZ10" s="136"/>
      <c r="RA10" s="136"/>
      <c r="RB10" s="136"/>
      <c r="RC10" s="136"/>
      <c r="RD10" s="136"/>
      <c r="RE10" s="136"/>
      <c r="RF10" s="136"/>
      <c r="RG10" s="136"/>
      <c r="RH10" s="136"/>
      <c r="RI10" s="50"/>
      <c r="RJ10" s="50"/>
      <c r="RK10" s="50"/>
      <c r="RL10" s="50"/>
      <c r="RM10" s="50"/>
      <c r="RN10" s="50"/>
      <c r="RO10" s="50"/>
      <c r="RP10" s="50"/>
      <c r="RQ10" s="50"/>
      <c r="RR10" s="50"/>
      <c r="RS10" s="50"/>
      <c r="RT10" s="50"/>
      <c r="RU10" s="50"/>
      <c r="RV10" s="50"/>
      <c r="RW10" s="50"/>
      <c r="RX10" s="50"/>
      <c r="RY10" s="50"/>
      <c r="RZ10" s="50"/>
      <c r="SA10" s="50"/>
      <c r="SB10" s="50"/>
      <c r="SC10" s="50"/>
      <c r="SD10" s="50"/>
      <c r="SE10" s="50"/>
      <c r="SF10" s="50"/>
      <c r="SG10" s="50"/>
      <c r="SH10" s="50"/>
      <c r="SI10" s="50"/>
      <c r="SJ10" s="50"/>
      <c r="SK10" s="50"/>
      <c r="SL10" s="50"/>
      <c r="SM10" s="50"/>
      <c r="SN10" s="50"/>
      <c r="SO10" s="50"/>
      <c r="SP10" s="50"/>
      <c r="SQ10" s="50"/>
      <c r="SR10" s="50"/>
      <c r="SS10" s="50"/>
      <c r="ST10" s="50"/>
      <c r="SU10" s="50"/>
      <c r="SV10" s="50"/>
      <c r="SW10" s="50"/>
      <c r="SX10" s="50"/>
      <c r="SY10" s="50"/>
      <c r="SZ10" s="50"/>
      <c r="TA10" s="50"/>
      <c r="TB10" s="50"/>
      <c r="TC10" s="50"/>
      <c r="TD10" s="50"/>
      <c r="TE10" s="50"/>
      <c r="TF10" s="50"/>
      <c r="TG10" s="50"/>
      <c r="TH10" s="50"/>
      <c r="TI10" s="50"/>
      <c r="TJ10" s="50"/>
      <c r="TK10" s="50"/>
      <c r="TL10" s="50"/>
      <c r="TM10" s="50"/>
      <c r="TN10" s="50"/>
      <c r="TO10" s="50"/>
      <c r="TP10" s="50"/>
      <c r="TQ10" s="50"/>
      <c r="TR10" s="50"/>
      <c r="TS10" s="50"/>
      <c r="TT10" s="50"/>
      <c r="TU10" s="50"/>
      <c r="TV10" s="50"/>
      <c r="TW10" s="50"/>
      <c r="TX10" s="50"/>
      <c r="TY10" s="50"/>
      <c r="TZ10" s="50"/>
      <c r="UA10" s="50"/>
      <c r="UB10" s="50"/>
      <c r="UC10" s="50"/>
      <c r="UD10" s="50"/>
      <c r="UE10" s="50"/>
      <c r="UF10" s="50"/>
      <c r="UG10" s="50"/>
      <c r="UH10" s="50"/>
      <c r="UI10" s="50"/>
      <c r="UJ10" s="50"/>
      <c r="UK10" s="50"/>
      <c r="UL10" s="50"/>
      <c r="UM10" s="50"/>
      <c r="UN10" s="50"/>
      <c r="UO10" s="50"/>
      <c r="UP10" s="50"/>
      <c r="UQ10" s="50"/>
      <c r="UR10" s="50"/>
      <c r="US10" s="50"/>
      <c r="UT10" s="50"/>
      <c r="UU10" s="50"/>
      <c r="UV10" s="50"/>
      <c r="UW10" s="50"/>
      <c r="UX10" s="50"/>
      <c r="UY10" s="50"/>
      <c r="UZ10" s="50"/>
      <c r="VA10" s="50"/>
      <c r="VB10" s="50"/>
      <c r="VC10" s="50"/>
      <c r="VD10" s="50"/>
      <c r="VE10" s="50"/>
      <c r="VF10" s="50"/>
      <c r="VG10" s="50"/>
      <c r="VH10" s="50"/>
      <c r="VI10" s="50"/>
      <c r="VJ10" s="50"/>
      <c r="VK10" s="50"/>
      <c r="VL10" s="50"/>
      <c r="VM10" s="50"/>
      <c r="VN10" s="50"/>
      <c r="VO10" s="50"/>
      <c r="VP10" s="50"/>
      <c r="VQ10" s="50"/>
      <c r="VR10" s="50"/>
      <c r="VS10" s="50"/>
      <c r="VT10" s="50"/>
      <c r="VU10" s="50"/>
      <c r="VV10" s="50"/>
      <c r="VW10" s="50"/>
      <c r="VX10" s="50"/>
      <c r="VY10" s="50"/>
      <c r="VZ10" s="50"/>
      <c r="WA10" s="50"/>
      <c r="WB10" s="50"/>
      <c r="WC10" s="50"/>
      <c r="WD10" s="50"/>
      <c r="WE10" s="50"/>
      <c r="WF10" s="50"/>
      <c r="WG10" s="50"/>
      <c r="WH10" s="50"/>
      <c r="WI10" s="50"/>
      <c r="WJ10" s="50"/>
      <c r="WK10" s="50"/>
      <c r="WL10" s="50"/>
      <c r="WM10" s="50"/>
      <c r="WN10" s="50"/>
      <c r="WO10" s="50"/>
      <c r="WP10" s="50"/>
      <c r="WQ10" s="50"/>
      <c r="WR10" s="50"/>
      <c r="WS10" s="50"/>
      <c r="WT10" s="50"/>
      <c r="WU10" s="50"/>
      <c r="WV10" s="50"/>
      <c r="WW10" s="50"/>
      <c r="WX10" s="50"/>
      <c r="WY10" s="50"/>
      <c r="WZ10" s="50"/>
      <c r="XA10" s="50"/>
      <c r="XB10" s="50"/>
      <c r="XC10" s="50"/>
      <c r="XD10" s="50"/>
      <c r="XE10" s="50"/>
      <c r="XF10" s="50"/>
      <c r="XG10" s="50"/>
      <c r="XH10" s="50"/>
      <c r="XI10" s="50"/>
      <c r="XJ10" s="50"/>
      <c r="XK10" s="50"/>
    </row>
    <row r="11" spans="1:635" ht="16.5" thickBot="1" x14ac:dyDescent="0.3">
      <c r="A11" s="81"/>
      <c r="B11" s="81"/>
      <c r="C11" s="76" t="s">
        <v>234</v>
      </c>
      <c r="D11" s="60" t="s">
        <v>2</v>
      </c>
      <c r="E11" s="60" t="s">
        <v>3</v>
      </c>
      <c r="F11" s="73" t="s">
        <v>235</v>
      </c>
      <c r="G11" s="73" t="s">
        <v>4</v>
      </c>
      <c r="H11" s="73" t="s">
        <v>5</v>
      </c>
      <c r="I11" s="73" t="s">
        <v>236</v>
      </c>
      <c r="J11" s="73" t="s">
        <v>6</v>
      </c>
      <c r="K11" s="73" t="s">
        <v>7</v>
      </c>
      <c r="L11" s="60" t="s">
        <v>306</v>
      </c>
      <c r="M11" s="60" t="s">
        <v>6</v>
      </c>
      <c r="N11" s="60" t="s">
        <v>7</v>
      </c>
      <c r="O11" s="60" t="s">
        <v>237</v>
      </c>
      <c r="P11" s="60" t="s">
        <v>8</v>
      </c>
      <c r="Q11" s="60" t="s">
        <v>1</v>
      </c>
      <c r="R11" s="60" t="s">
        <v>238</v>
      </c>
      <c r="S11" s="60" t="s">
        <v>3</v>
      </c>
      <c r="T11" s="60" t="s">
        <v>9</v>
      </c>
      <c r="U11" s="60" t="s">
        <v>239</v>
      </c>
      <c r="V11" s="60" t="s">
        <v>3</v>
      </c>
      <c r="W11" s="60" t="s">
        <v>9</v>
      </c>
      <c r="X11" s="69" t="s">
        <v>240</v>
      </c>
      <c r="Y11" s="75" t="s">
        <v>7</v>
      </c>
      <c r="Z11" s="76" t="s">
        <v>10</v>
      </c>
      <c r="AA11" s="60" t="s">
        <v>241</v>
      </c>
      <c r="AB11" s="60" t="s">
        <v>11</v>
      </c>
      <c r="AC11" s="60" t="s">
        <v>12</v>
      </c>
      <c r="AD11" s="60" t="s">
        <v>242</v>
      </c>
      <c r="AE11" s="60" t="s">
        <v>1</v>
      </c>
      <c r="AF11" s="60" t="s">
        <v>2</v>
      </c>
      <c r="AG11" s="60" t="s">
        <v>243</v>
      </c>
      <c r="AH11" s="60" t="s">
        <v>9</v>
      </c>
      <c r="AI11" s="60" t="s">
        <v>4</v>
      </c>
      <c r="AJ11" s="74" t="s">
        <v>244</v>
      </c>
      <c r="AK11" s="90"/>
      <c r="AL11" s="90"/>
      <c r="AM11" s="74" t="s">
        <v>245</v>
      </c>
      <c r="AN11" s="90"/>
      <c r="AO11" s="90"/>
      <c r="AP11" s="74" t="s">
        <v>307</v>
      </c>
      <c r="AQ11" s="90"/>
      <c r="AR11" s="90"/>
      <c r="AS11" s="74" t="s">
        <v>246</v>
      </c>
      <c r="AT11" s="90"/>
      <c r="AU11" s="90"/>
      <c r="AV11" s="74" t="s">
        <v>247</v>
      </c>
      <c r="AW11" s="90"/>
      <c r="AX11" s="90"/>
      <c r="AY11" s="74" t="s">
        <v>248</v>
      </c>
      <c r="AZ11" s="90"/>
      <c r="BA11" s="90"/>
      <c r="BB11" s="74" t="s">
        <v>249</v>
      </c>
      <c r="BC11" s="90"/>
      <c r="BD11" s="90"/>
      <c r="BE11" s="73" t="s">
        <v>250</v>
      </c>
      <c r="BF11" s="73"/>
      <c r="BG11" s="73"/>
      <c r="BH11" s="119" t="s">
        <v>251</v>
      </c>
      <c r="BI11" s="120"/>
      <c r="BJ11" s="121"/>
      <c r="BK11" s="69" t="s">
        <v>252</v>
      </c>
      <c r="BL11" s="75"/>
      <c r="BM11" s="76"/>
      <c r="BN11" s="69" t="s">
        <v>253</v>
      </c>
      <c r="BO11" s="75"/>
      <c r="BP11" s="76"/>
      <c r="BQ11" s="69" t="s">
        <v>254</v>
      </c>
      <c r="BR11" s="75"/>
      <c r="BS11" s="76"/>
      <c r="BT11" s="69" t="s">
        <v>308</v>
      </c>
      <c r="BU11" s="75"/>
      <c r="BV11" s="76"/>
      <c r="BW11" s="119" t="s">
        <v>255</v>
      </c>
      <c r="BX11" s="120"/>
      <c r="BY11" s="120"/>
      <c r="BZ11" s="120" t="s">
        <v>324</v>
      </c>
      <c r="CA11" s="120"/>
      <c r="CB11" s="120"/>
      <c r="CC11" s="120" t="s">
        <v>325</v>
      </c>
      <c r="CD11" s="120"/>
      <c r="CE11" s="120"/>
      <c r="CF11" s="120" t="s">
        <v>326</v>
      </c>
      <c r="CG11" s="120"/>
      <c r="CH11" s="120"/>
      <c r="CI11" s="120" t="s">
        <v>327</v>
      </c>
      <c r="CJ11" s="120"/>
      <c r="CK11" s="120"/>
      <c r="CL11" s="120" t="s">
        <v>328</v>
      </c>
      <c r="CM11" s="120"/>
      <c r="CN11" s="121"/>
      <c r="CO11" s="76" t="s">
        <v>256</v>
      </c>
      <c r="CP11" s="60"/>
      <c r="CQ11" s="60"/>
      <c r="CR11" s="69" t="s">
        <v>257</v>
      </c>
      <c r="CS11" s="75"/>
      <c r="CT11" s="76"/>
      <c r="CU11" s="69" t="s">
        <v>258</v>
      </c>
      <c r="CV11" s="75"/>
      <c r="CW11" s="76"/>
      <c r="CX11" s="60" t="s">
        <v>309</v>
      </c>
      <c r="CY11" s="60"/>
      <c r="CZ11" s="60"/>
      <c r="DA11" s="60" t="s">
        <v>259</v>
      </c>
      <c r="DB11" s="60"/>
      <c r="DC11" s="60"/>
      <c r="DD11" s="60" t="s">
        <v>260</v>
      </c>
      <c r="DE11" s="60"/>
      <c r="DF11" s="60"/>
      <c r="DG11" s="49" t="s">
        <v>261</v>
      </c>
      <c r="DH11" s="49"/>
      <c r="DI11" s="49"/>
      <c r="DJ11" s="60" t="s">
        <v>262</v>
      </c>
      <c r="DK11" s="60"/>
      <c r="DL11" s="60"/>
      <c r="DM11" s="60" t="s">
        <v>263</v>
      </c>
      <c r="DN11" s="60"/>
      <c r="DO11" s="60"/>
      <c r="DP11" s="60" t="s">
        <v>264</v>
      </c>
      <c r="DQ11" s="60"/>
      <c r="DR11" s="60"/>
      <c r="DS11" s="60" t="s">
        <v>265</v>
      </c>
      <c r="DT11" s="60"/>
      <c r="DU11" s="60"/>
      <c r="DV11" s="60" t="s">
        <v>266</v>
      </c>
      <c r="DW11" s="60"/>
      <c r="DX11" s="60"/>
      <c r="DY11" s="49" t="s">
        <v>267</v>
      </c>
      <c r="DZ11" s="49"/>
      <c r="EA11" s="49"/>
      <c r="EB11" s="49" t="s">
        <v>310</v>
      </c>
      <c r="EC11" s="49"/>
      <c r="ED11" s="59"/>
      <c r="EE11" s="73" t="s">
        <v>268</v>
      </c>
      <c r="EF11" s="73"/>
      <c r="EG11" s="73"/>
      <c r="EH11" s="73" t="s">
        <v>269</v>
      </c>
      <c r="EI11" s="73"/>
      <c r="EJ11" s="73"/>
      <c r="EK11" s="50" t="s">
        <v>270</v>
      </c>
      <c r="EL11" s="50"/>
      <c r="EM11" s="50"/>
      <c r="EN11" s="73" t="s">
        <v>271</v>
      </c>
      <c r="EO11" s="73"/>
      <c r="EP11" s="73"/>
      <c r="EQ11" s="73" t="s">
        <v>272</v>
      </c>
      <c r="ER11" s="73"/>
      <c r="ES11" s="74"/>
      <c r="ET11" s="73" t="s">
        <v>273</v>
      </c>
      <c r="EU11" s="73"/>
      <c r="EV11" s="73"/>
      <c r="EW11" s="73" t="s">
        <v>274</v>
      </c>
      <c r="EX11" s="73"/>
      <c r="EY11" s="73"/>
      <c r="EZ11" s="73" t="s">
        <v>275</v>
      </c>
      <c r="FA11" s="73"/>
      <c r="FB11" s="73"/>
      <c r="FC11" s="73" t="s">
        <v>276</v>
      </c>
      <c r="FD11" s="73"/>
      <c r="FE11" s="73"/>
      <c r="FF11" s="73" t="s">
        <v>311</v>
      </c>
      <c r="FG11" s="73"/>
      <c r="FH11" s="73"/>
      <c r="FI11" s="73" t="s">
        <v>277</v>
      </c>
      <c r="FJ11" s="73"/>
      <c r="FK11" s="73"/>
      <c r="FL11" s="73" t="s">
        <v>278</v>
      </c>
      <c r="FM11" s="73"/>
      <c r="FN11" s="73"/>
      <c r="FO11" s="73" t="s">
        <v>279</v>
      </c>
      <c r="FP11" s="73"/>
      <c r="FQ11" s="73"/>
      <c r="FR11" s="73" t="s">
        <v>280</v>
      </c>
      <c r="FS11" s="73"/>
      <c r="FT11" s="73"/>
      <c r="FU11" s="73" t="s">
        <v>281</v>
      </c>
      <c r="FV11" s="73"/>
      <c r="FW11" s="74"/>
      <c r="FX11" s="92" t="s">
        <v>282</v>
      </c>
      <c r="FY11" s="93"/>
      <c r="FZ11" s="94"/>
      <c r="GA11" s="92" t="s">
        <v>283</v>
      </c>
      <c r="GB11" s="93"/>
      <c r="GC11" s="94"/>
      <c r="GD11" s="92" t="s">
        <v>284</v>
      </c>
      <c r="GE11" s="93"/>
      <c r="GF11" s="94"/>
      <c r="GG11" s="92" t="s">
        <v>285</v>
      </c>
      <c r="GH11" s="93"/>
      <c r="GI11" s="94"/>
      <c r="GJ11" s="92" t="s">
        <v>312</v>
      </c>
      <c r="GK11" s="93"/>
      <c r="GL11" s="93"/>
      <c r="GM11" s="50" t="s">
        <v>286</v>
      </c>
      <c r="GN11" s="50"/>
      <c r="GO11" s="50"/>
      <c r="GP11" s="93" t="s">
        <v>287</v>
      </c>
      <c r="GQ11" s="93"/>
      <c r="GR11" s="94"/>
      <c r="GS11" s="92" t="s">
        <v>288</v>
      </c>
      <c r="GT11" s="93"/>
      <c r="GU11" s="94"/>
      <c r="GV11" s="92" t="s">
        <v>289</v>
      </c>
      <c r="GW11" s="93"/>
      <c r="GX11" s="94"/>
      <c r="GY11" s="92" t="s">
        <v>290</v>
      </c>
      <c r="GZ11" s="93"/>
      <c r="HA11" s="94"/>
      <c r="HB11" s="92" t="s">
        <v>313</v>
      </c>
      <c r="HC11" s="93"/>
      <c r="HD11" s="94"/>
      <c r="HE11" s="92" t="s">
        <v>314</v>
      </c>
      <c r="HF11" s="93"/>
      <c r="HG11" s="94"/>
      <c r="HH11" s="92" t="s">
        <v>315</v>
      </c>
      <c r="HI11" s="93"/>
      <c r="HJ11" s="94"/>
      <c r="HK11" s="92" t="s">
        <v>316</v>
      </c>
      <c r="HL11" s="93"/>
      <c r="HM11" s="94"/>
      <c r="HN11" s="92" t="s">
        <v>317</v>
      </c>
      <c r="HO11" s="93"/>
      <c r="HP11" s="94"/>
      <c r="HQ11" s="92" t="s">
        <v>318</v>
      </c>
      <c r="HR11" s="93"/>
      <c r="HS11" s="94"/>
      <c r="HT11" s="92" t="s">
        <v>319</v>
      </c>
      <c r="HU11" s="93"/>
      <c r="HV11" s="94"/>
      <c r="HW11" s="92" t="s">
        <v>320</v>
      </c>
      <c r="HX11" s="93"/>
      <c r="HY11" s="94"/>
      <c r="HZ11" s="92" t="s">
        <v>321</v>
      </c>
      <c r="IA11" s="93"/>
      <c r="IB11" s="94"/>
      <c r="IC11" s="92" t="s">
        <v>322</v>
      </c>
      <c r="ID11" s="93"/>
      <c r="IE11" s="94"/>
      <c r="IF11" s="92" t="s">
        <v>291</v>
      </c>
      <c r="IG11" s="93"/>
      <c r="IH11" s="94"/>
      <c r="II11" s="92" t="s">
        <v>292</v>
      </c>
      <c r="IJ11" s="93"/>
      <c r="IK11" s="94"/>
      <c r="IL11" s="92" t="s">
        <v>293</v>
      </c>
      <c r="IM11" s="93"/>
      <c r="IN11" s="94"/>
      <c r="IO11" s="94" t="s">
        <v>1242</v>
      </c>
      <c r="IP11" s="50"/>
      <c r="IQ11" s="50"/>
      <c r="IR11" s="50" t="s">
        <v>1243</v>
      </c>
      <c r="IS11" s="50"/>
      <c r="IT11" s="50"/>
      <c r="IU11" s="50" t="s">
        <v>1244</v>
      </c>
      <c r="IV11" s="50"/>
      <c r="IW11" s="50"/>
      <c r="IX11" s="50" t="s">
        <v>1245</v>
      </c>
      <c r="IY11" s="50"/>
      <c r="IZ11" s="50"/>
      <c r="JA11" s="50" t="s">
        <v>1246</v>
      </c>
      <c r="JB11" s="50"/>
      <c r="JC11" s="50"/>
      <c r="JD11" s="50" t="s">
        <v>1247</v>
      </c>
      <c r="JE11" s="50"/>
      <c r="JF11" s="50"/>
      <c r="JG11" s="50" t="s">
        <v>1248</v>
      </c>
      <c r="JH11" s="50"/>
      <c r="JI11" s="50"/>
      <c r="JJ11" s="50" t="s">
        <v>1249</v>
      </c>
      <c r="JK11" s="50"/>
      <c r="JL11" s="50"/>
      <c r="JM11" s="50" t="s">
        <v>1250</v>
      </c>
      <c r="JN11" s="50"/>
      <c r="JO11" s="50"/>
      <c r="JP11" s="50" t="s">
        <v>1251</v>
      </c>
      <c r="JQ11" s="50"/>
      <c r="JR11" s="50"/>
      <c r="JS11" s="50" t="s">
        <v>1252</v>
      </c>
      <c r="JT11" s="50"/>
      <c r="JU11" s="50"/>
      <c r="JV11" s="50" t="s">
        <v>1253</v>
      </c>
      <c r="JW11" s="50"/>
      <c r="JX11" s="92"/>
      <c r="JY11" s="50" t="s">
        <v>1254</v>
      </c>
      <c r="JZ11" s="50"/>
      <c r="KA11" s="50"/>
      <c r="KB11" s="50" t="s">
        <v>1255</v>
      </c>
      <c r="KC11" s="50"/>
      <c r="KD11" s="50"/>
      <c r="KE11" s="50" t="s">
        <v>1256</v>
      </c>
      <c r="KF11" s="50"/>
      <c r="KG11" s="50"/>
      <c r="KH11" s="94" t="s">
        <v>294</v>
      </c>
      <c r="KI11" s="50"/>
      <c r="KJ11" s="50"/>
      <c r="KK11" s="50" t="s">
        <v>295</v>
      </c>
      <c r="KL11" s="50"/>
      <c r="KM11" s="50"/>
      <c r="KN11" s="50" t="s">
        <v>296</v>
      </c>
      <c r="KO11" s="50"/>
      <c r="KP11" s="50"/>
      <c r="KQ11" s="50" t="s">
        <v>323</v>
      </c>
      <c r="KR11" s="50"/>
      <c r="KS11" s="50"/>
      <c r="KT11" s="50" t="s">
        <v>297</v>
      </c>
      <c r="KU11" s="50"/>
      <c r="KV11" s="50"/>
      <c r="KW11" s="50" t="s">
        <v>298</v>
      </c>
      <c r="KX11" s="50"/>
      <c r="KY11" s="50"/>
      <c r="KZ11" s="50" t="s">
        <v>299</v>
      </c>
      <c r="LA11" s="50"/>
      <c r="LB11" s="50"/>
      <c r="LC11" s="107" t="s">
        <v>300</v>
      </c>
      <c r="LD11" s="108"/>
      <c r="LE11" s="109"/>
      <c r="LF11" s="107" t="s">
        <v>301</v>
      </c>
      <c r="LG11" s="108"/>
      <c r="LH11" s="109"/>
      <c r="LI11" s="107" t="s">
        <v>302</v>
      </c>
      <c r="LJ11" s="108"/>
      <c r="LK11" s="109"/>
      <c r="LL11" s="107" t="s">
        <v>303</v>
      </c>
      <c r="LM11" s="108"/>
      <c r="LN11" s="109"/>
      <c r="LO11" s="107" t="s">
        <v>304</v>
      </c>
      <c r="LP11" s="108"/>
      <c r="LQ11" s="109"/>
      <c r="LR11" s="107" t="s">
        <v>305</v>
      </c>
      <c r="LS11" s="108"/>
      <c r="LT11" s="109"/>
      <c r="LU11" s="107" t="s">
        <v>329</v>
      </c>
      <c r="LV11" s="108"/>
      <c r="LW11" s="109"/>
      <c r="LX11" s="107" t="s">
        <v>330</v>
      </c>
      <c r="LY11" s="108"/>
      <c r="LZ11" s="109"/>
      <c r="MA11" s="107" t="s">
        <v>1257</v>
      </c>
      <c r="MB11" s="108"/>
      <c r="MC11" s="109"/>
      <c r="MD11" s="107" t="s">
        <v>1258</v>
      </c>
      <c r="ME11" s="108"/>
      <c r="MF11" s="109"/>
      <c r="MG11" s="107" t="s">
        <v>1259</v>
      </c>
      <c r="MH11" s="108"/>
      <c r="MI11" s="109"/>
      <c r="MJ11" s="107" t="s">
        <v>1260</v>
      </c>
      <c r="MK11" s="108"/>
      <c r="ML11" s="109"/>
      <c r="MM11" s="92" t="s">
        <v>1261</v>
      </c>
      <c r="MN11" s="93"/>
      <c r="MO11" s="94"/>
      <c r="MP11" s="92" t="s">
        <v>1262</v>
      </c>
      <c r="MQ11" s="93"/>
      <c r="MR11" s="94"/>
      <c r="MS11" s="92" t="s">
        <v>1263</v>
      </c>
      <c r="MT11" s="93"/>
      <c r="MU11" s="94"/>
      <c r="MV11" s="107" t="s">
        <v>1264</v>
      </c>
      <c r="MW11" s="108"/>
      <c r="MX11" s="109"/>
      <c r="MY11" s="107" t="s">
        <v>1265</v>
      </c>
      <c r="MZ11" s="108"/>
      <c r="NA11" s="109"/>
      <c r="NB11" s="92" t="s">
        <v>1266</v>
      </c>
      <c r="NC11" s="93"/>
      <c r="ND11" s="94"/>
      <c r="NE11" s="92" t="s">
        <v>1267</v>
      </c>
      <c r="NF11" s="93"/>
      <c r="NG11" s="94"/>
      <c r="NH11" s="92" t="s">
        <v>1268</v>
      </c>
      <c r="NI11" s="93"/>
      <c r="NJ11" s="94"/>
      <c r="NK11" s="94" t="s">
        <v>1269</v>
      </c>
      <c r="NL11" s="50"/>
      <c r="NM11" s="50"/>
      <c r="NN11" s="50" t="s">
        <v>1270</v>
      </c>
      <c r="NO11" s="50"/>
      <c r="NP11" s="50"/>
      <c r="NQ11" s="59" t="s">
        <v>1271</v>
      </c>
      <c r="NR11" s="63"/>
      <c r="NS11" s="64"/>
      <c r="NT11" s="50" t="s">
        <v>1272</v>
      </c>
      <c r="NU11" s="50"/>
      <c r="NV11" s="50"/>
      <c r="NW11" s="50" t="s">
        <v>1273</v>
      </c>
      <c r="NX11" s="50"/>
      <c r="NY11" s="50"/>
      <c r="NZ11" s="50" t="s">
        <v>1274</v>
      </c>
      <c r="OA11" s="50"/>
      <c r="OB11" s="50"/>
      <c r="OC11" s="50" t="s">
        <v>1275</v>
      </c>
      <c r="OD11" s="50"/>
      <c r="OE11" s="50"/>
      <c r="OF11" s="50" t="s">
        <v>1276</v>
      </c>
      <c r="OG11" s="50"/>
      <c r="OH11" s="50"/>
      <c r="OI11" s="50" t="s">
        <v>1277</v>
      </c>
      <c r="OJ11" s="50"/>
      <c r="OK11" s="50"/>
      <c r="OL11" s="107" t="s">
        <v>1278</v>
      </c>
      <c r="OM11" s="108"/>
      <c r="ON11" s="109"/>
      <c r="OO11" s="107" t="s">
        <v>1279</v>
      </c>
      <c r="OP11" s="108"/>
      <c r="OQ11" s="109"/>
      <c r="OR11" s="107" t="s">
        <v>1280</v>
      </c>
      <c r="OS11" s="108"/>
      <c r="OT11" s="108"/>
      <c r="OU11" s="50" t="s">
        <v>1281</v>
      </c>
      <c r="OV11" s="50"/>
      <c r="OW11" s="50"/>
      <c r="OX11" s="107" t="s">
        <v>1282</v>
      </c>
      <c r="OY11" s="108"/>
      <c r="OZ11" s="109"/>
      <c r="PA11" s="107" t="s">
        <v>1283</v>
      </c>
      <c r="PB11" s="108"/>
      <c r="PC11" s="109"/>
      <c r="PD11" s="107" t="s">
        <v>1284</v>
      </c>
      <c r="PE11" s="108"/>
      <c r="PF11" s="109"/>
      <c r="PG11" s="107" t="s">
        <v>1285</v>
      </c>
      <c r="PH11" s="108"/>
      <c r="PI11" s="109"/>
      <c r="PJ11" s="107" t="s">
        <v>1286</v>
      </c>
      <c r="PK11" s="108"/>
      <c r="PL11" s="109"/>
      <c r="PM11" s="107" t="s">
        <v>1287</v>
      </c>
      <c r="PN11" s="108"/>
      <c r="PO11" s="109"/>
      <c r="PP11" s="107" t="s">
        <v>1288</v>
      </c>
      <c r="PQ11" s="108"/>
      <c r="PR11" s="109"/>
      <c r="PS11" s="107" t="s">
        <v>1289</v>
      </c>
      <c r="PT11" s="108"/>
      <c r="PU11" s="108"/>
      <c r="PV11" s="108" t="s">
        <v>1290</v>
      </c>
      <c r="PW11" s="108"/>
      <c r="PX11" s="108"/>
      <c r="PY11" s="108" t="s">
        <v>1291</v>
      </c>
      <c r="PZ11" s="108"/>
      <c r="QA11" s="108"/>
      <c r="QB11" s="108" t="s">
        <v>1292</v>
      </c>
      <c r="QC11" s="108"/>
      <c r="QD11" s="108"/>
      <c r="QE11" s="50" t="s">
        <v>1293</v>
      </c>
      <c r="QF11" s="50"/>
      <c r="QG11" s="50"/>
      <c r="QH11" s="50" t="s">
        <v>1294</v>
      </c>
      <c r="QI11" s="50"/>
      <c r="QJ11" s="50"/>
      <c r="QK11" s="50" t="s">
        <v>1295</v>
      </c>
      <c r="QL11" s="50"/>
      <c r="QM11" s="50"/>
      <c r="QN11" s="50" t="s">
        <v>1296</v>
      </c>
      <c r="QO11" s="50"/>
      <c r="QP11" s="50"/>
      <c r="QQ11" s="50" t="s">
        <v>1297</v>
      </c>
      <c r="QR11" s="50"/>
      <c r="QS11" s="50"/>
      <c r="QT11" s="50" t="s">
        <v>1298</v>
      </c>
      <c r="QU11" s="50"/>
      <c r="QV11" s="50"/>
      <c r="QW11" s="50" t="s">
        <v>1299</v>
      </c>
      <c r="QX11" s="50"/>
      <c r="QY11" s="50"/>
      <c r="QZ11" s="50" t="s">
        <v>1300</v>
      </c>
      <c r="RA11" s="50"/>
      <c r="RB11" s="50"/>
      <c r="RC11" s="50" t="s">
        <v>1301</v>
      </c>
      <c r="RD11" s="50"/>
      <c r="RE11" s="50"/>
      <c r="RF11" s="50" t="s">
        <v>1302</v>
      </c>
      <c r="RG11" s="50"/>
      <c r="RH11" s="50"/>
      <c r="RI11" s="94" t="s">
        <v>1303</v>
      </c>
      <c r="RJ11" s="50"/>
      <c r="RK11" s="50"/>
      <c r="RL11" s="50" t="s">
        <v>1304</v>
      </c>
      <c r="RM11" s="50"/>
      <c r="RN11" s="50"/>
      <c r="RO11" s="50" t="s">
        <v>1305</v>
      </c>
      <c r="RP11" s="50"/>
      <c r="RQ11" s="50"/>
      <c r="RR11" s="50" t="s">
        <v>1306</v>
      </c>
      <c r="RS11" s="50"/>
      <c r="RT11" s="50"/>
      <c r="RU11" s="50" t="s">
        <v>1307</v>
      </c>
      <c r="RV11" s="50"/>
      <c r="RW11" s="50"/>
      <c r="RX11" s="50" t="s">
        <v>1308</v>
      </c>
      <c r="RY11" s="50"/>
      <c r="RZ11" s="50"/>
      <c r="SA11" s="50" t="s">
        <v>1309</v>
      </c>
      <c r="SB11" s="50"/>
      <c r="SC11" s="50"/>
      <c r="SD11" s="50" t="s">
        <v>1310</v>
      </c>
      <c r="SE11" s="50"/>
      <c r="SF11" s="50"/>
      <c r="SG11" s="50" t="s">
        <v>1311</v>
      </c>
      <c r="SH11" s="50"/>
      <c r="SI11" s="50"/>
      <c r="SJ11" s="50" t="s">
        <v>1312</v>
      </c>
      <c r="SK11" s="50"/>
      <c r="SL11" s="50"/>
      <c r="SM11" s="50" t="s">
        <v>1313</v>
      </c>
      <c r="SN11" s="50"/>
      <c r="SO11" s="50"/>
      <c r="SP11" s="50" t="s">
        <v>1314</v>
      </c>
      <c r="SQ11" s="50"/>
      <c r="SR11" s="50"/>
      <c r="SS11" s="50" t="s">
        <v>1315</v>
      </c>
      <c r="ST11" s="50"/>
      <c r="SU11" s="50"/>
      <c r="SV11" s="50" t="s">
        <v>1316</v>
      </c>
      <c r="SW11" s="50"/>
      <c r="SX11" s="50"/>
      <c r="SY11" s="50" t="s">
        <v>1317</v>
      </c>
      <c r="SZ11" s="50"/>
      <c r="TA11" s="50"/>
      <c r="TB11" s="50" t="s">
        <v>1318</v>
      </c>
      <c r="TC11" s="50"/>
      <c r="TD11" s="50"/>
      <c r="TE11" s="50" t="s">
        <v>1319</v>
      </c>
      <c r="TF11" s="50"/>
      <c r="TG11" s="92"/>
      <c r="TH11" s="50" t="s">
        <v>1320</v>
      </c>
      <c r="TI11" s="50"/>
      <c r="TJ11" s="92"/>
      <c r="TK11" s="50" t="s">
        <v>1321</v>
      </c>
      <c r="TL11" s="50"/>
      <c r="TM11" s="92"/>
      <c r="TN11" s="50" t="s">
        <v>1322</v>
      </c>
      <c r="TO11" s="50"/>
      <c r="TP11" s="92"/>
      <c r="TQ11" s="92" t="s">
        <v>1323</v>
      </c>
      <c r="TR11" s="99"/>
      <c r="TS11" s="99"/>
      <c r="TT11" s="92" t="s">
        <v>1324</v>
      </c>
      <c r="TU11" s="93"/>
      <c r="TV11" s="94"/>
      <c r="TW11" s="92" t="s">
        <v>1325</v>
      </c>
      <c r="TX11" s="93"/>
      <c r="TY11" s="94"/>
      <c r="TZ11" s="92" t="s">
        <v>1326</v>
      </c>
      <c r="UA11" s="93"/>
      <c r="UB11" s="94"/>
      <c r="UC11" s="92" t="s">
        <v>1327</v>
      </c>
      <c r="UD11" s="93"/>
      <c r="UE11" s="94"/>
      <c r="UF11" s="92" t="s">
        <v>1328</v>
      </c>
      <c r="UG11" s="93"/>
      <c r="UH11" s="94"/>
      <c r="UI11" s="92" t="s">
        <v>1329</v>
      </c>
      <c r="UJ11" s="93"/>
      <c r="UK11" s="94"/>
      <c r="UL11" s="92" t="s">
        <v>1330</v>
      </c>
      <c r="UM11" s="93"/>
      <c r="UN11" s="94"/>
      <c r="UO11" s="92" t="s">
        <v>1331</v>
      </c>
      <c r="UP11" s="93"/>
      <c r="UQ11" s="94"/>
      <c r="UR11" s="92" t="s">
        <v>1332</v>
      </c>
      <c r="US11" s="93"/>
      <c r="UT11" s="94"/>
      <c r="UU11" s="92" t="s">
        <v>1333</v>
      </c>
      <c r="UV11" s="93"/>
      <c r="UW11" s="94"/>
      <c r="UX11" s="92" t="s">
        <v>1334</v>
      </c>
      <c r="UY11" s="93"/>
      <c r="UZ11" s="94"/>
      <c r="VA11" s="92" t="s">
        <v>1335</v>
      </c>
      <c r="VB11" s="93"/>
      <c r="VC11" s="94"/>
      <c r="VD11" s="92" t="s">
        <v>1336</v>
      </c>
      <c r="VE11" s="93"/>
      <c r="VF11" s="94"/>
      <c r="VG11" s="92" t="s">
        <v>1337</v>
      </c>
      <c r="VH11" s="93"/>
      <c r="VI11" s="94"/>
      <c r="VJ11" s="92" t="s">
        <v>1338</v>
      </c>
      <c r="VK11" s="93"/>
      <c r="VL11" s="94"/>
      <c r="VM11" s="92" t="s">
        <v>1339</v>
      </c>
      <c r="VN11" s="93"/>
      <c r="VO11" s="94"/>
      <c r="VP11" s="92" t="s">
        <v>1340</v>
      </c>
      <c r="VQ11" s="93"/>
      <c r="VR11" s="94"/>
      <c r="VS11" s="92" t="s">
        <v>1341</v>
      </c>
      <c r="VT11" s="93"/>
      <c r="VU11" s="93"/>
      <c r="VV11" s="50" t="s">
        <v>1342</v>
      </c>
      <c r="VW11" s="50"/>
      <c r="VX11" s="50"/>
      <c r="VY11" s="50" t="s">
        <v>1343</v>
      </c>
      <c r="VZ11" s="50"/>
      <c r="WA11" s="50"/>
      <c r="WB11" s="50" t="s">
        <v>1344</v>
      </c>
      <c r="WC11" s="50"/>
      <c r="WD11" s="50"/>
      <c r="WE11" s="50" t="s">
        <v>1345</v>
      </c>
      <c r="WF11" s="50"/>
      <c r="WG11" s="50"/>
      <c r="WH11" s="50" t="s">
        <v>1346</v>
      </c>
      <c r="WI11" s="50"/>
      <c r="WJ11" s="50"/>
      <c r="WK11" s="50" t="s">
        <v>1347</v>
      </c>
      <c r="WL11" s="50"/>
      <c r="WM11" s="50"/>
      <c r="WN11" s="50" t="s">
        <v>1348</v>
      </c>
      <c r="WO11" s="50"/>
      <c r="WP11" s="50"/>
      <c r="WQ11" s="50" t="s">
        <v>1349</v>
      </c>
      <c r="WR11" s="50"/>
      <c r="WS11" s="50"/>
      <c r="WT11" s="50" t="s">
        <v>1350</v>
      </c>
      <c r="WU11" s="50"/>
      <c r="WV11" s="50"/>
      <c r="WW11" s="50" t="s">
        <v>1351</v>
      </c>
      <c r="WX11" s="50"/>
      <c r="WY11" s="50"/>
      <c r="WZ11" s="50" t="s">
        <v>1352</v>
      </c>
      <c r="XA11" s="50"/>
      <c r="XB11" s="50"/>
      <c r="XC11" s="50" t="s">
        <v>1353</v>
      </c>
      <c r="XD11" s="50"/>
      <c r="XE11" s="50"/>
      <c r="XF11" s="50" t="s">
        <v>1354</v>
      </c>
      <c r="XG11" s="50"/>
      <c r="XH11" s="50"/>
      <c r="XI11" s="50" t="s">
        <v>1355</v>
      </c>
      <c r="XJ11" s="50"/>
      <c r="XK11" s="50"/>
    </row>
    <row r="12" spans="1:635" ht="124.9" customHeight="1" thickBot="1" x14ac:dyDescent="0.3">
      <c r="A12" s="81"/>
      <c r="B12" s="81"/>
      <c r="C12" s="104" t="s">
        <v>2400</v>
      </c>
      <c r="D12" s="105"/>
      <c r="E12" s="106"/>
      <c r="F12" s="104" t="s">
        <v>2404</v>
      </c>
      <c r="G12" s="105"/>
      <c r="H12" s="106"/>
      <c r="I12" s="104" t="s">
        <v>650</v>
      </c>
      <c r="J12" s="105"/>
      <c r="K12" s="106"/>
      <c r="L12" s="101" t="s">
        <v>2409</v>
      </c>
      <c r="M12" s="102"/>
      <c r="N12" s="103"/>
      <c r="O12" s="101" t="s">
        <v>2413</v>
      </c>
      <c r="P12" s="102"/>
      <c r="Q12" s="103"/>
      <c r="R12" s="101" t="s">
        <v>2417</v>
      </c>
      <c r="S12" s="102"/>
      <c r="T12" s="103"/>
      <c r="U12" s="104" t="s">
        <v>2421</v>
      </c>
      <c r="V12" s="105"/>
      <c r="W12" s="106"/>
      <c r="X12" s="104" t="s">
        <v>2425</v>
      </c>
      <c r="Y12" s="105"/>
      <c r="Z12" s="106"/>
      <c r="AA12" s="104" t="s">
        <v>2429</v>
      </c>
      <c r="AB12" s="105"/>
      <c r="AC12" s="106"/>
      <c r="AD12" s="101" t="s">
        <v>3143</v>
      </c>
      <c r="AE12" s="102"/>
      <c r="AF12" s="103"/>
      <c r="AG12" s="101" t="s">
        <v>2436</v>
      </c>
      <c r="AH12" s="102"/>
      <c r="AI12" s="103"/>
      <c r="AJ12" s="101" t="s">
        <v>2439</v>
      </c>
      <c r="AK12" s="102"/>
      <c r="AL12" s="103"/>
      <c r="AM12" s="101" t="s">
        <v>2443</v>
      </c>
      <c r="AN12" s="102"/>
      <c r="AO12" s="103"/>
      <c r="AP12" s="101" t="s">
        <v>2447</v>
      </c>
      <c r="AQ12" s="102"/>
      <c r="AR12" s="103"/>
      <c r="AS12" s="101" t="s">
        <v>2451</v>
      </c>
      <c r="AT12" s="102"/>
      <c r="AU12" s="103"/>
      <c r="AV12" s="101" t="s">
        <v>2455</v>
      </c>
      <c r="AW12" s="102"/>
      <c r="AX12" s="103"/>
      <c r="AY12" s="101" t="s">
        <v>2459</v>
      </c>
      <c r="AZ12" s="102"/>
      <c r="BA12" s="103"/>
      <c r="BB12" s="101" t="s">
        <v>2462</v>
      </c>
      <c r="BC12" s="102"/>
      <c r="BD12" s="103"/>
      <c r="BE12" s="101" t="s">
        <v>2465</v>
      </c>
      <c r="BF12" s="102"/>
      <c r="BG12" s="103"/>
      <c r="BH12" s="101" t="s">
        <v>2469</v>
      </c>
      <c r="BI12" s="102"/>
      <c r="BJ12" s="103"/>
      <c r="BK12" s="101" t="s">
        <v>2473</v>
      </c>
      <c r="BL12" s="102"/>
      <c r="BM12" s="103"/>
      <c r="BN12" s="101" t="s">
        <v>2477</v>
      </c>
      <c r="BO12" s="102"/>
      <c r="BP12" s="103"/>
      <c r="BQ12" s="101" t="s">
        <v>2481</v>
      </c>
      <c r="BR12" s="102"/>
      <c r="BS12" s="103"/>
      <c r="BT12" s="101" t="s">
        <v>2485</v>
      </c>
      <c r="BU12" s="102"/>
      <c r="BV12" s="103"/>
      <c r="BW12" s="101" t="s">
        <v>2489</v>
      </c>
      <c r="BX12" s="102"/>
      <c r="BY12" s="103"/>
      <c r="BZ12" s="101" t="s">
        <v>2490</v>
      </c>
      <c r="CA12" s="102"/>
      <c r="CB12" s="103"/>
      <c r="CC12" s="101" t="s">
        <v>2493</v>
      </c>
      <c r="CD12" s="102"/>
      <c r="CE12" s="103"/>
      <c r="CF12" s="101" t="s">
        <v>2497</v>
      </c>
      <c r="CG12" s="102"/>
      <c r="CH12" s="103"/>
      <c r="CI12" s="101" t="s">
        <v>2501</v>
      </c>
      <c r="CJ12" s="102"/>
      <c r="CK12" s="103"/>
      <c r="CL12" s="101" t="s">
        <v>2502</v>
      </c>
      <c r="CM12" s="102"/>
      <c r="CN12" s="103"/>
      <c r="CO12" s="101" t="s">
        <v>2506</v>
      </c>
      <c r="CP12" s="102"/>
      <c r="CQ12" s="103"/>
      <c r="CR12" s="104" t="s">
        <v>2510</v>
      </c>
      <c r="CS12" s="105"/>
      <c r="CT12" s="106"/>
      <c r="CU12" s="104" t="s">
        <v>3144</v>
      </c>
      <c r="CV12" s="105"/>
      <c r="CW12" s="106"/>
      <c r="CX12" s="101" t="s">
        <v>2517</v>
      </c>
      <c r="CY12" s="102"/>
      <c r="CZ12" s="103"/>
      <c r="DA12" s="104" t="s">
        <v>2520</v>
      </c>
      <c r="DB12" s="105"/>
      <c r="DC12" s="106"/>
      <c r="DD12" s="104" t="s">
        <v>2524</v>
      </c>
      <c r="DE12" s="105"/>
      <c r="DF12" s="106"/>
      <c r="DG12" s="101" t="s">
        <v>2525</v>
      </c>
      <c r="DH12" s="102"/>
      <c r="DI12" s="103"/>
      <c r="DJ12" s="104" t="s">
        <v>2527</v>
      </c>
      <c r="DK12" s="105"/>
      <c r="DL12" s="106"/>
      <c r="DM12" s="101" t="s">
        <v>2531</v>
      </c>
      <c r="DN12" s="102"/>
      <c r="DO12" s="103"/>
      <c r="DP12" s="101" t="s">
        <v>2535</v>
      </c>
      <c r="DQ12" s="102"/>
      <c r="DR12" s="103"/>
      <c r="DS12" s="101" t="s">
        <v>2539</v>
      </c>
      <c r="DT12" s="102"/>
      <c r="DU12" s="103"/>
      <c r="DV12" s="101" t="s">
        <v>2543</v>
      </c>
      <c r="DW12" s="102"/>
      <c r="DX12" s="103"/>
      <c r="DY12" s="101" t="s">
        <v>2547</v>
      </c>
      <c r="DZ12" s="102"/>
      <c r="EA12" s="103"/>
      <c r="EB12" s="101" t="s">
        <v>2551</v>
      </c>
      <c r="EC12" s="102"/>
      <c r="ED12" s="103"/>
      <c r="EE12" s="104" t="s">
        <v>2555</v>
      </c>
      <c r="EF12" s="105"/>
      <c r="EG12" s="106"/>
      <c r="EH12" s="101" t="s">
        <v>2559</v>
      </c>
      <c r="EI12" s="102"/>
      <c r="EJ12" s="103"/>
      <c r="EK12" s="104" t="s">
        <v>2562</v>
      </c>
      <c r="EL12" s="105"/>
      <c r="EM12" s="106"/>
      <c r="EN12" s="101" t="s">
        <v>2563</v>
      </c>
      <c r="EO12" s="102"/>
      <c r="EP12" s="103"/>
      <c r="EQ12" s="101" t="s">
        <v>2567</v>
      </c>
      <c r="ER12" s="102"/>
      <c r="ES12" s="103"/>
      <c r="ET12" s="101" t="s">
        <v>2571</v>
      </c>
      <c r="EU12" s="102"/>
      <c r="EV12" s="103"/>
      <c r="EW12" s="101" t="s">
        <v>2572</v>
      </c>
      <c r="EX12" s="102"/>
      <c r="EY12" s="103"/>
      <c r="EZ12" s="101" t="s">
        <v>2576</v>
      </c>
      <c r="FA12" s="102"/>
      <c r="FB12" s="103"/>
      <c r="FC12" s="101" t="s">
        <v>2580</v>
      </c>
      <c r="FD12" s="102"/>
      <c r="FE12" s="103"/>
      <c r="FF12" s="101" t="s">
        <v>2584</v>
      </c>
      <c r="FG12" s="102"/>
      <c r="FH12" s="103"/>
      <c r="FI12" s="101" t="s">
        <v>2588</v>
      </c>
      <c r="FJ12" s="102"/>
      <c r="FK12" s="103"/>
      <c r="FL12" s="101" t="s">
        <v>2591</v>
      </c>
      <c r="FM12" s="102"/>
      <c r="FN12" s="103"/>
      <c r="FO12" s="101" t="s">
        <v>2595</v>
      </c>
      <c r="FP12" s="102"/>
      <c r="FQ12" s="103"/>
      <c r="FR12" s="101" t="s">
        <v>2599</v>
      </c>
      <c r="FS12" s="102"/>
      <c r="FT12" s="103"/>
      <c r="FU12" s="101" t="s">
        <v>2603</v>
      </c>
      <c r="FV12" s="102"/>
      <c r="FW12" s="103"/>
      <c r="FX12" s="101" t="s">
        <v>2604</v>
      </c>
      <c r="FY12" s="102"/>
      <c r="FZ12" s="103"/>
      <c r="GA12" s="101" t="s">
        <v>2608</v>
      </c>
      <c r="GB12" s="102"/>
      <c r="GC12" s="103"/>
      <c r="GD12" s="101" t="s">
        <v>2612</v>
      </c>
      <c r="GE12" s="102"/>
      <c r="GF12" s="103"/>
      <c r="GG12" s="101" t="s">
        <v>2616</v>
      </c>
      <c r="GH12" s="102"/>
      <c r="GI12" s="103"/>
      <c r="GJ12" s="101" t="s">
        <v>2620</v>
      </c>
      <c r="GK12" s="102"/>
      <c r="GL12" s="103"/>
      <c r="GM12" s="101" t="s">
        <v>2624</v>
      </c>
      <c r="GN12" s="102"/>
      <c r="GO12" s="103"/>
      <c r="GP12" s="101" t="s">
        <v>2625</v>
      </c>
      <c r="GQ12" s="102"/>
      <c r="GR12" s="103"/>
      <c r="GS12" s="101" t="s">
        <v>2628</v>
      </c>
      <c r="GT12" s="102"/>
      <c r="GU12" s="103"/>
      <c r="GV12" s="101" t="s">
        <v>2632</v>
      </c>
      <c r="GW12" s="102"/>
      <c r="GX12" s="103"/>
      <c r="GY12" s="101" t="s">
        <v>2636</v>
      </c>
      <c r="GZ12" s="102"/>
      <c r="HA12" s="103"/>
      <c r="HB12" s="101" t="s">
        <v>2640</v>
      </c>
      <c r="HC12" s="102"/>
      <c r="HD12" s="103"/>
      <c r="HE12" s="101" t="s">
        <v>2644</v>
      </c>
      <c r="HF12" s="102"/>
      <c r="HG12" s="103"/>
      <c r="HH12" s="101" t="s">
        <v>2648</v>
      </c>
      <c r="HI12" s="102"/>
      <c r="HJ12" s="103"/>
      <c r="HK12" s="101" t="s">
        <v>2652</v>
      </c>
      <c r="HL12" s="102"/>
      <c r="HM12" s="103"/>
      <c r="HN12" s="101" t="s">
        <v>2654</v>
      </c>
      <c r="HO12" s="102"/>
      <c r="HP12" s="103"/>
      <c r="HQ12" s="101" t="s">
        <v>2657</v>
      </c>
      <c r="HR12" s="102"/>
      <c r="HS12" s="103"/>
      <c r="HT12" s="101" t="s">
        <v>2660</v>
      </c>
      <c r="HU12" s="102"/>
      <c r="HV12" s="103"/>
      <c r="HW12" s="101" t="s">
        <v>2664</v>
      </c>
      <c r="HX12" s="102"/>
      <c r="HY12" s="103"/>
      <c r="HZ12" s="101" t="s">
        <v>2668</v>
      </c>
      <c r="IA12" s="102"/>
      <c r="IB12" s="103"/>
      <c r="IC12" s="101" t="s">
        <v>2671</v>
      </c>
      <c r="ID12" s="102"/>
      <c r="IE12" s="103"/>
      <c r="IF12" s="101" t="s">
        <v>2675</v>
      </c>
      <c r="IG12" s="102"/>
      <c r="IH12" s="103"/>
      <c r="II12" s="101" t="s">
        <v>2678</v>
      </c>
      <c r="IJ12" s="102"/>
      <c r="IK12" s="103"/>
      <c r="IL12" s="101" t="s">
        <v>2682</v>
      </c>
      <c r="IM12" s="102"/>
      <c r="IN12" s="103"/>
      <c r="IO12" s="101" t="s">
        <v>2685</v>
      </c>
      <c r="IP12" s="102"/>
      <c r="IQ12" s="103"/>
      <c r="IR12" s="101" t="s">
        <v>2688</v>
      </c>
      <c r="IS12" s="102"/>
      <c r="IT12" s="103"/>
      <c r="IU12" s="101" t="s">
        <v>2692</v>
      </c>
      <c r="IV12" s="102"/>
      <c r="IW12" s="103"/>
      <c r="IX12" s="101" t="s">
        <v>2693</v>
      </c>
      <c r="IY12" s="102"/>
      <c r="IZ12" s="103"/>
      <c r="JA12" s="101" t="s">
        <v>2697</v>
      </c>
      <c r="JB12" s="102"/>
      <c r="JC12" s="103"/>
      <c r="JD12" s="101" t="s">
        <v>2701</v>
      </c>
      <c r="JE12" s="102"/>
      <c r="JF12" s="103"/>
      <c r="JG12" s="101" t="s">
        <v>2705</v>
      </c>
      <c r="JH12" s="102"/>
      <c r="JI12" s="103"/>
      <c r="JJ12" s="101" t="s">
        <v>2707</v>
      </c>
      <c r="JK12" s="102"/>
      <c r="JL12" s="103"/>
      <c r="JM12" s="101" t="s">
        <v>2711</v>
      </c>
      <c r="JN12" s="102"/>
      <c r="JO12" s="103"/>
      <c r="JP12" s="101" t="s">
        <v>2712</v>
      </c>
      <c r="JQ12" s="102"/>
      <c r="JR12" s="103"/>
      <c r="JS12" s="101" t="s">
        <v>2716</v>
      </c>
      <c r="JT12" s="102"/>
      <c r="JU12" s="103"/>
      <c r="JV12" s="101" t="s">
        <v>2720</v>
      </c>
      <c r="JW12" s="102"/>
      <c r="JX12" s="103"/>
      <c r="JY12" s="101" t="s">
        <v>2724</v>
      </c>
      <c r="JZ12" s="102"/>
      <c r="KA12" s="103"/>
      <c r="KB12" s="101" t="s">
        <v>2728</v>
      </c>
      <c r="KC12" s="102"/>
      <c r="KD12" s="103"/>
      <c r="KE12" s="101" t="s">
        <v>2644</v>
      </c>
      <c r="KF12" s="102"/>
      <c r="KG12" s="103"/>
      <c r="KH12" s="101" t="s">
        <v>2733</v>
      </c>
      <c r="KI12" s="102"/>
      <c r="KJ12" s="103"/>
      <c r="KK12" s="101" t="s">
        <v>2735</v>
      </c>
      <c r="KL12" s="102"/>
      <c r="KM12" s="103"/>
      <c r="KN12" s="101" t="s">
        <v>2739</v>
      </c>
      <c r="KO12" s="102"/>
      <c r="KP12" s="103"/>
      <c r="KQ12" s="101" t="s">
        <v>2743</v>
      </c>
      <c r="KR12" s="102"/>
      <c r="KS12" s="103"/>
      <c r="KT12" s="101" t="s">
        <v>2747</v>
      </c>
      <c r="KU12" s="102"/>
      <c r="KV12" s="103"/>
      <c r="KW12" s="122" t="s">
        <v>2751</v>
      </c>
      <c r="KX12" s="123"/>
      <c r="KY12" s="124"/>
      <c r="KZ12" s="122" t="s">
        <v>2755</v>
      </c>
      <c r="LA12" s="123"/>
      <c r="LB12" s="124"/>
      <c r="LC12" s="127" t="s">
        <v>2756</v>
      </c>
      <c r="LD12" s="128"/>
      <c r="LE12" s="129"/>
      <c r="LF12" s="127" t="s">
        <v>2759</v>
      </c>
      <c r="LG12" s="128"/>
      <c r="LH12" s="129"/>
      <c r="LI12" s="127" t="s">
        <v>2763</v>
      </c>
      <c r="LJ12" s="128"/>
      <c r="LK12" s="129"/>
      <c r="LL12" s="127" t="s">
        <v>2767</v>
      </c>
      <c r="LM12" s="128"/>
      <c r="LN12" s="129"/>
      <c r="LO12" s="127" t="s">
        <v>2771</v>
      </c>
      <c r="LP12" s="128"/>
      <c r="LQ12" s="129"/>
      <c r="LR12" s="127" t="s">
        <v>2775</v>
      </c>
      <c r="LS12" s="128"/>
      <c r="LT12" s="129"/>
      <c r="LU12" s="127" t="s">
        <v>2777</v>
      </c>
      <c r="LV12" s="128"/>
      <c r="LW12" s="129"/>
      <c r="LX12" s="127" t="s">
        <v>2781</v>
      </c>
      <c r="LY12" s="128"/>
      <c r="LZ12" s="129"/>
      <c r="MA12" s="127" t="s">
        <v>2785</v>
      </c>
      <c r="MB12" s="128"/>
      <c r="MC12" s="129"/>
      <c r="MD12" s="127" t="s">
        <v>2789</v>
      </c>
      <c r="ME12" s="128"/>
      <c r="MF12" s="129"/>
      <c r="MG12" s="127" t="s">
        <v>2793</v>
      </c>
      <c r="MH12" s="128"/>
      <c r="MI12" s="129"/>
      <c r="MJ12" s="127" t="s">
        <v>2797</v>
      </c>
      <c r="MK12" s="128"/>
      <c r="ML12" s="129"/>
      <c r="MM12" s="122" t="s">
        <v>2801</v>
      </c>
      <c r="MN12" s="123"/>
      <c r="MO12" s="124"/>
      <c r="MP12" s="122" t="s">
        <v>2805</v>
      </c>
      <c r="MQ12" s="123"/>
      <c r="MR12" s="124"/>
      <c r="MS12" s="122" t="s">
        <v>2808</v>
      </c>
      <c r="MT12" s="123"/>
      <c r="MU12" s="124"/>
      <c r="MV12" s="127" t="s">
        <v>2812</v>
      </c>
      <c r="MW12" s="128"/>
      <c r="MX12" s="129"/>
      <c r="MY12" s="127" t="s">
        <v>2816</v>
      </c>
      <c r="MZ12" s="128"/>
      <c r="NA12" s="129"/>
      <c r="NB12" s="122" t="s">
        <v>2820</v>
      </c>
      <c r="NC12" s="123"/>
      <c r="ND12" s="124"/>
      <c r="NE12" s="122" t="s">
        <v>2824</v>
      </c>
      <c r="NF12" s="123"/>
      <c r="NG12" s="124"/>
      <c r="NH12" s="122" t="s">
        <v>2825</v>
      </c>
      <c r="NI12" s="123"/>
      <c r="NJ12" s="124"/>
      <c r="NK12" s="122" t="s">
        <v>2829</v>
      </c>
      <c r="NL12" s="123"/>
      <c r="NM12" s="124"/>
      <c r="NN12" s="122" t="s">
        <v>2833</v>
      </c>
      <c r="NO12" s="123"/>
      <c r="NP12" s="124"/>
      <c r="NQ12" s="122" t="s">
        <v>2837</v>
      </c>
      <c r="NR12" s="123"/>
      <c r="NS12" s="124"/>
      <c r="NT12" s="122" t="s">
        <v>2841</v>
      </c>
      <c r="NU12" s="123"/>
      <c r="NV12" s="124"/>
      <c r="NW12" s="122" t="s">
        <v>2845</v>
      </c>
      <c r="NX12" s="123"/>
      <c r="NY12" s="124"/>
      <c r="NZ12" s="122" t="s">
        <v>2849</v>
      </c>
      <c r="OA12" s="123"/>
      <c r="OB12" s="124"/>
      <c r="OC12" s="122" t="s">
        <v>2853</v>
      </c>
      <c r="OD12" s="123"/>
      <c r="OE12" s="124"/>
      <c r="OF12" s="122" t="s">
        <v>2857</v>
      </c>
      <c r="OG12" s="123"/>
      <c r="OH12" s="124"/>
      <c r="OI12" s="122" t="s">
        <v>2861</v>
      </c>
      <c r="OJ12" s="123"/>
      <c r="OK12" s="124"/>
      <c r="OL12" s="127" t="s">
        <v>2865</v>
      </c>
      <c r="OM12" s="128"/>
      <c r="ON12" s="129"/>
      <c r="OO12" s="127" t="s">
        <v>2869</v>
      </c>
      <c r="OP12" s="128"/>
      <c r="OQ12" s="129"/>
      <c r="OR12" s="127" t="s">
        <v>2873</v>
      </c>
      <c r="OS12" s="128"/>
      <c r="OT12" s="129"/>
      <c r="OU12" s="122" t="s">
        <v>2877</v>
      </c>
      <c r="OV12" s="123"/>
      <c r="OW12" s="124"/>
      <c r="OX12" s="127" t="s">
        <v>2881</v>
      </c>
      <c r="OY12" s="128"/>
      <c r="OZ12" s="129"/>
      <c r="PA12" s="127" t="s">
        <v>2885</v>
      </c>
      <c r="PB12" s="128"/>
      <c r="PC12" s="129"/>
      <c r="PD12" s="127" t="s">
        <v>2889</v>
      </c>
      <c r="PE12" s="128"/>
      <c r="PF12" s="129"/>
      <c r="PG12" s="127" t="s">
        <v>2893</v>
      </c>
      <c r="PH12" s="128"/>
      <c r="PI12" s="129"/>
      <c r="PJ12" s="127" t="s">
        <v>2897</v>
      </c>
      <c r="PK12" s="128"/>
      <c r="PL12" s="129"/>
      <c r="PM12" s="127" t="s">
        <v>2900</v>
      </c>
      <c r="PN12" s="128"/>
      <c r="PO12" s="129"/>
      <c r="PP12" s="127" t="s">
        <v>2904</v>
      </c>
      <c r="PQ12" s="128"/>
      <c r="PR12" s="129"/>
      <c r="PS12" s="127" t="s">
        <v>2908</v>
      </c>
      <c r="PT12" s="128"/>
      <c r="PU12" s="129"/>
      <c r="PV12" s="127" t="s">
        <v>2912</v>
      </c>
      <c r="PW12" s="128"/>
      <c r="PX12" s="129"/>
      <c r="PY12" s="127" t="s">
        <v>2916</v>
      </c>
      <c r="PZ12" s="128"/>
      <c r="QA12" s="129"/>
      <c r="QB12" s="127" t="s">
        <v>2919</v>
      </c>
      <c r="QC12" s="128"/>
      <c r="QD12" s="129"/>
      <c r="QE12" s="122" t="s">
        <v>2923</v>
      </c>
      <c r="QF12" s="123"/>
      <c r="QG12" s="124"/>
      <c r="QH12" s="122" t="s">
        <v>2927</v>
      </c>
      <c r="QI12" s="123"/>
      <c r="QJ12" s="124"/>
      <c r="QK12" s="122" t="s">
        <v>2931</v>
      </c>
      <c r="QL12" s="123"/>
      <c r="QM12" s="124"/>
      <c r="QN12" s="122" t="s">
        <v>2935</v>
      </c>
      <c r="QO12" s="123"/>
      <c r="QP12" s="124"/>
      <c r="QQ12" s="122" t="s">
        <v>2939</v>
      </c>
      <c r="QR12" s="123"/>
      <c r="QS12" s="124"/>
      <c r="QT12" s="122" t="s">
        <v>2943</v>
      </c>
      <c r="QU12" s="123"/>
      <c r="QV12" s="124"/>
      <c r="QW12" s="122" t="s">
        <v>2947</v>
      </c>
      <c r="QX12" s="123"/>
      <c r="QY12" s="124"/>
      <c r="QZ12" s="122" t="s">
        <v>2951</v>
      </c>
      <c r="RA12" s="123"/>
      <c r="RB12" s="124"/>
      <c r="RC12" s="122" t="s">
        <v>2236</v>
      </c>
      <c r="RD12" s="123"/>
      <c r="RE12" s="124"/>
      <c r="RF12" s="122" t="s">
        <v>2957</v>
      </c>
      <c r="RG12" s="123"/>
      <c r="RH12" s="124"/>
      <c r="RI12" s="122" t="s">
        <v>2958</v>
      </c>
      <c r="RJ12" s="123"/>
      <c r="RK12" s="124"/>
      <c r="RL12" s="122" t="s">
        <v>2962</v>
      </c>
      <c r="RM12" s="123"/>
      <c r="RN12" s="124"/>
      <c r="RO12" s="122" t="s">
        <v>2966</v>
      </c>
      <c r="RP12" s="123"/>
      <c r="RQ12" s="124"/>
      <c r="RR12" s="122" t="s">
        <v>2970</v>
      </c>
      <c r="RS12" s="123"/>
      <c r="RT12" s="124"/>
      <c r="RU12" s="122" t="s">
        <v>2974</v>
      </c>
      <c r="RV12" s="123"/>
      <c r="RW12" s="124"/>
      <c r="RX12" s="122" t="s">
        <v>2978</v>
      </c>
      <c r="RY12" s="123"/>
      <c r="RZ12" s="124"/>
      <c r="SA12" s="122" t="s">
        <v>2982</v>
      </c>
      <c r="SB12" s="123"/>
      <c r="SC12" s="124"/>
      <c r="SD12" s="122" t="s">
        <v>2986</v>
      </c>
      <c r="SE12" s="123"/>
      <c r="SF12" s="124"/>
      <c r="SG12" s="122" t="s">
        <v>2990</v>
      </c>
      <c r="SH12" s="123"/>
      <c r="SI12" s="124"/>
      <c r="SJ12" s="122" t="s">
        <v>2994</v>
      </c>
      <c r="SK12" s="123"/>
      <c r="SL12" s="124"/>
      <c r="SM12" s="122" t="s">
        <v>2998</v>
      </c>
      <c r="SN12" s="123"/>
      <c r="SO12" s="124"/>
      <c r="SP12" s="122" t="s">
        <v>3002</v>
      </c>
      <c r="SQ12" s="123"/>
      <c r="SR12" s="124"/>
      <c r="SS12" s="122" t="s">
        <v>3006</v>
      </c>
      <c r="ST12" s="123"/>
      <c r="SU12" s="124"/>
      <c r="SV12" s="122" t="s">
        <v>3010</v>
      </c>
      <c r="SW12" s="123"/>
      <c r="SX12" s="124"/>
      <c r="SY12" s="122" t="s">
        <v>3014</v>
      </c>
      <c r="SZ12" s="123"/>
      <c r="TA12" s="124"/>
      <c r="TB12" s="122" t="s">
        <v>3017</v>
      </c>
      <c r="TC12" s="123"/>
      <c r="TD12" s="124"/>
      <c r="TE12" s="122" t="s">
        <v>2525</v>
      </c>
      <c r="TF12" s="123"/>
      <c r="TG12" s="124"/>
      <c r="TH12" s="122" t="s">
        <v>3024</v>
      </c>
      <c r="TI12" s="123"/>
      <c r="TJ12" s="124"/>
      <c r="TK12" s="122" t="s">
        <v>3028</v>
      </c>
      <c r="TL12" s="123"/>
      <c r="TM12" s="124"/>
      <c r="TN12" s="122" t="s">
        <v>3030</v>
      </c>
      <c r="TO12" s="123"/>
      <c r="TP12" s="124"/>
      <c r="TQ12" s="122" t="s">
        <v>3034</v>
      </c>
      <c r="TR12" s="123"/>
      <c r="TS12" s="124"/>
      <c r="TT12" s="122" t="s">
        <v>3038</v>
      </c>
      <c r="TU12" s="123"/>
      <c r="TV12" s="124"/>
      <c r="TW12" s="122" t="s">
        <v>3042</v>
      </c>
      <c r="TX12" s="123"/>
      <c r="TY12" s="124"/>
      <c r="TZ12" s="122" t="s">
        <v>3046</v>
      </c>
      <c r="UA12" s="123"/>
      <c r="UB12" s="124"/>
      <c r="UC12" s="122" t="s">
        <v>3050</v>
      </c>
      <c r="UD12" s="123"/>
      <c r="UE12" s="124"/>
      <c r="UF12" s="122" t="s">
        <v>3054</v>
      </c>
      <c r="UG12" s="123"/>
      <c r="UH12" s="124"/>
      <c r="UI12" s="122" t="s">
        <v>3057</v>
      </c>
      <c r="UJ12" s="123"/>
      <c r="UK12" s="124"/>
      <c r="UL12" s="122" t="s">
        <v>3061</v>
      </c>
      <c r="UM12" s="123"/>
      <c r="UN12" s="124"/>
      <c r="UO12" s="122" t="s">
        <v>3065</v>
      </c>
      <c r="UP12" s="123"/>
      <c r="UQ12" s="124"/>
      <c r="UR12" s="122" t="s">
        <v>3069</v>
      </c>
      <c r="US12" s="123"/>
      <c r="UT12" s="124"/>
      <c r="UU12" s="122" t="s">
        <v>3073</v>
      </c>
      <c r="UV12" s="123"/>
      <c r="UW12" s="124"/>
      <c r="UX12" s="122" t="s">
        <v>3077</v>
      </c>
      <c r="UY12" s="123"/>
      <c r="UZ12" s="124"/>
      <c r="VA12" s="122" t="s">
        <v>3079</v>
      </c>
      <c r="VB12" s="123"/>
      <c r="VC12" s="126"/>
      <c r="VD12" s="125" t="s">
        <v>3083</v>
      </c>
      <c r="VE12" s="123"/>
      <c r="VF12" s="126"/>
      <c r="VG12" s="125" t="s">
        <v>3087</v>
      </c>
      <c r="VH12" s="123"/>
      <c r="VI12" s="124"/>
      <c r="VJ12" s="122" t="s">
        <v>3090</v>
      </c>
      <c r="VK12" s="123"/>
      <c r="VL12" s="124"/>
      <c r="VM12" s="122" t="s">
        <v>3094</v>
      </c>
      <c r="VN12" s="123"/>
      <c r="VO12" s="124"/>
      <c r="VP12" s="122" t="s">
        <v>3097</v>
      </c>
      <c r="VQ12" s="123"/>
      <c r="VR12" s="124"/>
      <c r="VS12" s="122" t="s">
        <v>3100</v>
      </c>
      <c r="VT12" s="123"/>
      <c r="VU12" s="124"/>
      <c r="VV12" s="122" t="s">
        <v>3103</v>
      </c>
      <c r="VW12" s="123"/>
      <c r="VX12" s="124"/>
      <c r="VY12" s="122" t="s">
        <v>3104</v>
      </c>
      <c r="VZ12" s="123"/>
      <c r="WA12" s="124"/>
      <c r="WB12" s="122" t="s">
        <v>3107</v>
      </c>
      <c r="WC12" s="123"/>
      <c r="WD12" s="124"/>
      <c r="WE12" s="122" t="s">
        <v>3111</v>
      </c>
      <c r="WF12" s="123"/>
      <c r="WG12" s="124"/>
      <c r="WH12" s="104" t="s">
        <v>3112</v>
      </c>
      <c r="WI12" s="105"/>
      <c r="WJ12" s="106"/>
      <c r="WK12" s="122" t="s">
        <v>3116</v>
      </c>
      <c r="WL12" s="123"/>
      <c r="WM12" s="124"/>
      <c r="WN12" s="122" t="s">
        <v>3118</v>
      </c>
      <c r="WO12" s="123"/>
      <c r="WP12" s="124"/>
      <c r="WQ12" s="122" t="s">
        <v>3120</v>
      </c>
      <c r="WR12" s="123"/>
      <c r="WS12" s="124"/>
      <c r="WT12" s="122" t="s">
        <v>3124</v>
      </c>
      <c r="WU12" s="123"/>
      <c r="WV12" s="124"/>
      <c r="WW12" s="122" t="s">
        <v>3127</v>
      </c>
      <c r="WX12" s="123"/>
      <c r="WY12" s="124"/>
      <c r="WZ12" s="122" t="s">
        <v>3130</v>
      </c>
      <c r="XA12" s="123"/>
      <c r="XB12" s="124"/>
      <c r="XC12" s="122" t="s">
        <v>3134</v>
      </c>
      <c r="XD12" s="123"/>
      <c r="XE12" s="124"/>
      <c r="XF12" s="122" t="s">
        <v>3138</v>
      </c>
      <c r="XG12" s="123"/>
      <c r="XH12" s="126"/>
      <c r="XI12" s="125" t="s">
        <v>3139</v>
      </c>
      <c r="XJ12" s="123"/>
      <c r="XK12" s="126"/>
    </row>
    <row r="13" spans="1:635" ht="180.75" thickBot="1" x14ac:dyDescent="0.3">
      <c r="A13" s="81"/>
      <c r="B13" s="81"/>
      <c r="C13" s="27" t="s">
        <v>2401</v>
      </c>
      <c r="D13" s="28" t="s">
        <v>2402</v>
      </c>
      <c r="E13" s="29" t="s">
        <v>2403</v>
      </c>
      <c r="F13" s="27" t="s">
        <v>2405</v>
      </c>
      <c r="G13" s="28" t="s">
        <v>2406</v>
      </c>
      <c r="H13" s="29" t="s">
        <v>2407</v>
      </c>
      <c r="I13" s="27" t="s">
        <v>651</v>
      </c>
      <c r="J13" s="28" t="s">
        <v>2408</v>
      </c>
      <c r="K13" s="29" t="s">
        <v>653</v>
      </c>
      <c r="L13" s="27" t="s">
        <v>2410</v>
      </c>
      <c r="M13" s="28" t="s">
        <v>2411</v>
      </c>
      <c r="N13" s="29" t="s">
        <v>2412</v>
      </c>
      <c r="O13" s="27" t="s">
        <v>2414</v>
      </c>
      <c r="P13" s="28" t="s">
        <v>2415</v>
      </c>
      <c r="Q13" s="29" t="s">
        <v>2416</v>
      </c>
      <c r="R13" s="27" t="s">
        <v>2418</v>
      </c>
      <c r="S13" s="28" t="s">
        <v>2419</v>
      </c>
      <c r="T13" s="29" t="s">
        <v>2420</v>
      </c>
      <c r="U13" s="27" t="s">
        <v>2422</v>
      </c>
      <c r="V13" s="28" t="s">
        <v>2423</v>
      </c>
      <c r="W13" s="29" t="s">
        <v>2424</v>
      </c>
      <c r="X13" s="27" t="s">
        <v>2426</v>
      </c>
      <c r="Y13" s="28" t="s">
        <v>2427</v>
      </c>
      <c r="Z13" s="29" t="s">
        <v>2428</v>
      </c>
      <c r="AA13" s="27" t="s">
        <v>2430</v>
      </c>
      <c r="AB13" s="28" t="s">
        <v>2431</v>
      </c>
      <c r="AC13" s="29" t="s">
        <v>2432</v>
      </c>
      <c r="AD13" s="27" t="s">
        <v>2433</v>
      </c>
      <c r="AE13" s="28" t="s">
        <v>2434</v>
      </c>
      <c r="AF13" s="29" t="s">
        <v>2435</v>
      </c>
      <c r="AG13" s="27" t="s">
        <v>3145</v>
      </c>
      <c r="AH13" s="28" t="s">
        <v>2437</v>
      </c>
      <c r="AI13" s="29" t="s">
        <v>2438</v>
      </c>
      <c r="AJ13" s="27" t="s">
        <v>2440</v>
      </c>
      <c r="AK13" s="28" t="s">
        <v>2441</v>
      </c>
      <c r="AL13" s="29" t="s">
        <v>2442</v>
      </c>
      <c r="AM13" s="27" t="s">
        <v>2444</v>
      </c>
      <c r="AN13" s="28" t="s">
        <v>2445</v>
      </c>
      <c r="AO13" s="29" t="s">
        <v>2446</v>
      </c>
      <c r="AP13" s="27" t="s">
        <v>2448</v>
      </c>
      <c r="AQ13" s="28" t="s">
        <v>2449</v>
      </c>
      <c r="AR13" s="29" t="s">
        <v>2450</v>
      </c>
      <c r="AS13" s="27" t="s">
        <v>2452</v>
      </c>
      <c r="AT13" s="28" t="s">
        <v>2453</v>
      </c>
      <c r="AU13" s="29" t="s">
        <v>2454</v>
      </c>
      <c r="AV13" s="27" t="s">
        <v>2456</v>
      </c>
      <c r="AW13" s="28" t="s">
        <v>2457</v>
      </c>
      <c r="AX13" s="29" t="s">
        <v>2458</v>
      </c>
      <c r="AY13" s="27" t="s">
        <v>2460</v>
      </c>
      <c r="AZ13" s="28" t="s">
        <v>2461</v>
      </c>
      <c r="BA13" s="29" t="s">
        <v>425</v>
      </c>
      <c r="BB13" s="27" t="s">
        <v>696</v>
      </c>
      <c r="BC13" s="28" t="s">
        <v>2463</v>
      </c>
      <c r="BD13" s="29" t="s">
        <v>2464</v>
      </c>
      <c r="BE13" s="27" t="s">
        <v>2466</v>
      </c>
      <c r="BF13" s="28" t="s">
        <v>2467</v>
      </c>
      <c r="BG13" s="29" t="s">
        <v>2468</v>
      </c>
      <c r="BH13" s="27" t="s">
        <v>2470</v>
      </c>
      <c r="BI13" s="28" t="s">
        <v>2471</v>
      </c>
      <c r="BJ13" s="29" t="s">
        <v>2472</v>
      </c>
      <c r="BK13" s="27" t="s">
        <v>2474</v>
      </c>
      <c r="BL13" s="28" t="s">
        <v>2475</v>
      </c>
      <c r="BM13" s="29" t="s">
        <v>2476</v>
      </c>
      <c r="BN13" s="27" t="s">
        <v>2478</v>
      </c>
      <c r="BO13" s="28" t="s">
        <v>2479</v>
      </c>
      <c r="BP13" s="29" t="s">
        <v>2480</v>
      </c>
      <c r="BQ13" s="27" t="s">
        <v>2482</v>
      </c>
      <c r="BR13" s="28" t="s">
        <v>2483</v>
      </c>
      <c r="BS13" s="29" t="s">
        <v>2484</v>
      </c>
      <c r="BT13" s="27" t="s">
        <v>2486</v>
      </c>
      <c r="BU13" s="28" t="s">
        <v>2487</v>
      </c>
      <c r="BV13" s="29" t="s">
        <v>2488</v>
      </c>
      <c r="BW13" s="27" t="s">
        <v>696</v>
      </c>
      <c r="BX13" s="28" t="s">
        <v>2463</v>
      </c>
      <c r="BY13" s="29" t="s">
        <v>2464</v>
      </c>
      <c r="BZ13" s="27" t="s">
        <v>1657</v>
      </c>
      <c r="CA13" s="28" t="s">
        <v>2491</v>
      </c>
      <c r="CB13" s="29" t="s">
        <v>2492</v>
      </c>
      <c r="CC13" s="27" t="s">
        <v>2494</v>
      </c>
      <c r="CD13" s="28" t="s">
        <v>2495</v>
      </c>
      <c r="CE13" s="29" t="s">
        <v>2496</v>
      </c>
      <c r="CF13" s="27" t="s">
        <v>2498</v>
      </c>
      <c r="CG13" s="28" t="s">
        <v>2499</v>
      </c>
      <c r="CH13" s="29" t="s">
        <v>2500</v>
      </c>
      <c r="CI13" s="27"/>
      <c r="CJ13" s="28"/>
      <c r="CK13" s="29"/>
      <c r="CL13" s="27" t="s">
        <v>2503</v>
      </c>
      <c r="CM13" s="28" t="s">
        <v>2504</v>
      </c>
      <c r="CN13" s="29" t="s">
        <v>2505</v>
      </c>
      <c r="CO13" s="31" t="s">
        <v>2507</v>
      </c>
      <c r="CP13" s="33" t="s">
        <v>2508</v>
      </c>
      <c r="CQ13" s="32" t="s">
        <v>2509</v>
      </c>
      <c r="CR13" s="31" t="s">
        <v>2511</v>
      </c>
      <c r="CS13" s="33" t="s">
        <v>2512</v>
      </c>
      <c r="CT13" s="32" t="s">
        <v>2513</v>
      </c>
      <c r="CU13" s="31" t="s">
        <v>2514</v>
      </c>
      <c r="CV13" s="33" t="s">
        <v>2515</v>
      </c>
      <c r="CW13" s="32" t="s">
        <v>2516</v>
      </c>
      <c r="CX13" s="31" t="s">
        <v>494</v>
      </c>
      <c r="CY13" s="33" t="s">
        <v>2518</v>
      </c>
      <c r="CZ13" s="32" t="s">
        <v>2519</v>
      </c>
      <c r="DA13" s="31" t="s">
        <v>2521</v>
      </c>
      <c r="DB13" s="33" t="s">
        <v>2522</v>
      </c>
      <c r="DC13" s="32" t="s">
        <v>2523</v>
      </c>
      <c r="DD13" s="31" t="s">
        <v>564</v>
      </c>
      <c r="DE13" s="33" t="s">
        <v>1839</v>
      </c>
      <c r="DF13" s="32" t="s">
        <v>461</v>
      </c>
      <c r="DG13" s="31" t="s">
        <v>1715</v>
      </c>
      <c r="DH13" s="33" t="s">
        <v>2526</v>
      </c>
      <c r="DI13" s="32" t="s">
        <v>1717</v>
      </c>
      <c r="DJ13" s="31" t="s">
        <v>2528</v>
      </c>
      <c r="DK13" s="33" t="s">
        <v>2529</v>
      </c>
      <c r="DL13" s="32" t="s">
        <v>2530</v>
      </c>
      <c r="DM13" s="31" t="s">
        <v>2532</v>
      </c>
      <c r="DN13" s="33" t="s">
        <v>2533</v>
      </c>
      <c r="DO13" s="32" t="s">
        <v>2534</v>
      </c>
      <c r="DP13" s="31" t="s">
        <v>2536</v>
      </c>
      <c r="DQ13" s="33" t="s">
        <v>2537</v>
      </c>
      <c r="DR13" s="32" t="s">
        <v>2538</v>
      </c>
      <c r="DS13" s="31" t="s">
        <v>2540</v>
      </c>
      <c r="DT13" s="33" t="s">
        <v>2541</v>
      </c>
      <c r="DU13" s="32" t="s">
        <v>2542</v>
      </c>
      <c r="DV13" s="31" t="s">
        <v>2544</v>
      </c>
      <c r="DW13" s="33" t="s">
        <v>2545</v>
      </c>
      <c r="DX13" s="32" t="s">
        <v>2546</v>
      </c>
      <c r="DY13" s="31" t="s">
        <v>2548</v>
      </c>
      <c r="DZ13" s="33" t="s">
        <v>2549</v>
      </c>
      <c r="EA13" s="32" t="s">
        <v>2550</v>
      </c>
      <c r="EB13" s="31" t="s">
        <v>2552</v>
      </c>
      <c r="EC13" s="33" t="s">
        <v>2553</v>
      </c>
      <c r="ED13" s="32" t="s">
        <v>2554</v>
      </c>
      <c r="EE13" s="31" t="s">
        <v>2556</v>
      </c>
      <c r="EF13" s="33" t="s">
        <v>2557</v>
      </c>
      <c r="EG13" s="32" t="s">
        <v>2558</v>
      </c>
      <c r="EH13" s="31" t="s">
        <v>1904</v>
      </c>
      <c r="EI13" s="33" t="s">
        <v>2560</v>
      </c>
      <c r="EJ13" s="32" t="s">
        <v>2561</v>
      </c>
      <c r="EK13" s="31" t="s">
        <v>525</v>
      </c>
      <c r="EL13" s="33" t="s">
        <v>1452</v>
      </c>
      <c r="EM13" s="32" t="s">
        <v>527</v>
      </c>
      <c r="EN13" s="31" t="s">
        <v>2564</v>
      </c>
      <c r="EO13" s="33" t="s">
        <v>2565</v>
      </c>
      <c r="EP13" s="32" t="s">
        <v>2566</v>
      </c>
      <c r="EQ13" s="31" t="s">
        <v>2568</v>
      </c>
      <c r="ER13" s="33" t="s">
        <v>2569</v>
      </c>
      <c r="ES13" s="32" t="s">
        <v>2570</v>
      </c>
      <c r="ET13" s="31" t="s">
        <v>385</v>
      </c>
      <c r="EU13" s="33" t="s">
        <v>589</v>
      </c>
      <c r="EV13" s="32" t="s">
        <v>387</v>
      </c>
      <c r="EW13" s="31" t="s">
        <v>2573</v>
      </c>
      <c r="EX13" s="33" t="s">
        <v>2574</v>
      </c>
      <c r="EY13" s="32" t="s">
        <v>2575</v>
      </c>
      <c r="EZ13" s="31" t="s">
        <v>2577</v>
      </c>
      <c r="FA13" s="33" t="s">
        <v>2578</v>
      </c>
      <c r="FB13" s="32" t="s">
        <v>2579</v>
      </c>
      <c r="FC13" s="31" t="s">
        <v>2581</v>
      </c>
      <c r="FD13" s="33" t="s">
        <v>2582</v>
      </c>
      <c r="FE13" s="32" t="s">
        <v>2583</v>
      </c>
      <c r="FF13" s="31" t="s">
        <v>2585</v>
      </c>
      <c r="FG13" s="33" t="s">
        <v>2586</v>
      </c>
      <c r="FH13" s="32" t="s">
        <v>2587</v>
      </c>
      <c r="FI13" s="31" t="s">
        <v>3146</v>
      </c>
      <c r="FJ13" s="33" t="s">
        <v>2589</v>
      </c>
      <c r="FK13" s="32" t="s">
        <v>2590</v>
      </c>
      <c r="FL13" s="31" t="s">
        <v>2592</v>
      </c>
      <c r="FM13" s="33" t="s">
        <v>2593</v>
      </c>
      <c r="FN13" s="32" t="s">
        <v>2594</v>
      </c>
      <c r="FO13" s="31" t="s">
        <v>2596</v>
      </c>
      <c r="FP13" s="33" t="s">
        <v>2597</v>
      </c>
      <c r="FQ13" s="32" t="s">
        <v>2598</v>
      </c>
      <c r="FR13" s="31" t="s">
        <v>2600</v>
      </c>
      <c r="FS13" s="33" t="s">
        <v>2601</v>
      </c>
      <c r="FT13" s="32" t="s">
        <v>2602</v>
      </c>
      <c r="FU13" s="31" t="s">
        <v>631</v>
      </c>
      <c r="FV13" s="33" t="s">
        <v>1375</v>
      </c>
      <c r="FW13" s="32" t="s">
        <v>633</v>
      </c>
      <c r="FX13" s="31" t="s">
        <v>2605</v>
      </c>
      <c r="FY13" s="33" t="s">
        <v>2606</v>
      </c>
      <c r="FZ13" s="32" t="s">
        <v>2607</v>
      </c>
      <c r="GA13" s="31" t="s">
        <v>2609</v>
      </c>
      <c r="GB13" s="33" t="s">
        <v>2610</v>
      </c>
      <c r="GC13" s="32" t="s">
        <v>2611</v>
      </c>
      <c r="GD13" s="31" t="s">
        <v>2613</v>
      </c>
      <c r="GE13" s="33" t="s">
        <v>2614</v>
      </c>
      <c r="GF13" s="32" t="s">
        <v>2615</v>
      </c>
      <c r="GG13" s="31" t="s">
        <v>2617</v>
      </c>
      <c r="GH13" s="33" t="s">
        <v>2618</v>
      </c>
      <c r="GI13" s="32" t="s">
        <v>2619</v>
      </c>
      <c r="GJ13" s="31" t="s">
        <v>2621</v>
      </c>
      <c r="GK13" s="33" t="s">
        <v>2622</v>
      </c>
      <c r="GL13" s="32" t="s">
        <v>2623</v>
      </c>
      <c r="GM13" s="31" t="s">
        <v>612</v>
      </c>
      <c r="GN13" s="33" t="s">
        <v>613</v>
      </c>
      <c r="GO13" s="32" t="s">
        <v>727</v>
      </c>
      <c r="GP13" s="31" t="s">
        <v>968</v>
      </c>
      <c r="GQ13" s="33" t="s">
        <v>2626</v>
      </c>
      <c r="GR13" s="32" t="s">
        <v>2627</v>
      </c>
      <c r="GS13" s="31" t="s">
        <v>2629</v>
      </c>
      <c r="GT13" s="33" t="s">
        <v>2630</v>
      </c>
      <c r="GU13" s="32" t="s">
        <v>2631</v>
      </c>
      <c r="GV13" s="31" t="s">
        <v>2633</v>
      </c>
      <c r="GW13" s="33" t="s">
        <v>2634</v>
      </c>
      <c r="GX13" s="32" t="s">
        <v>2635</v>
      </c>
      <c r="GY13" s="31" t="s">
        <v>2637</v>
      </c>
      <c r="GZ13" s="33" t="s">
        <v>2638</v>
      </c>
      <c r="HA13" s="32" t="s">
        <v>2639</v>
      </c>
      <c r="HB13" s="31" t="s">
        <v>2641</v>
      </c>
      <c r="HC13" s="33" t="s">
        <v>2642</v>
      </c>
      <c r="HD13" s="32" t="s">
        <v>2643</v>
      </c>
      <c r="HE13" s="31" t="s">
        <v>2645</v>
      </c>
      <c r="HF13" s="33" t="s">
        <v>2646</v>
      </c>
      <c r="HG13" s="32" t="s">
        <v>2647</v>
      </c>
      <c r="HH13" s="31" t="s">
        <v>2649</v>
      </c>
      <c r="HI13" s="33" t="s">
        <v>2650</v>
      </c>
      <c r="HJ13" s="32" t="s">
        <v>2651</v>
      </c>
      <c r="HK13" s="31" t="s">
        <v>2364</v>
      </c>
      <c r="HL13" s="33" t="s">
        <v>2365</v>
      </c>
      <c r="HM13" s="32" t="s">
        <v>2653</v>
      </c>
      <c r="HN13" s="31" t="s">
        <v>435</v>
      </c>
      <c r="HO13" s="33" t="s">
        <v>2655</v>
      </c>
      <c r="HP13" s="32" t="s">
        <v>2656</v>
      </c>
      <c r="HQ13" s="31" t="s">
        <v>1539</v>
      </c>
      <c r="HR13" s="33" t="s">
        <v>2658</v>
      </c>
      <c r="HS13" s="32" t="s">
        <v>2659</v>
      </c>
      <c r="HT13" s="31" t="s">
        <v>2661</v>
      </c>
      <c r="HU13" s="33" t="s">
        <v>2662</v>
      </c>
      <c r="HV13" s="32" t="s">
        <v>2663</v>
      </c>
      <c r="HW13" s="31" t="s">
        <v>2665</v>
      </c>
      <c r="HX13" s="33" t="s">
        <v>2666</v>
      </c>
      <c r="HY13" s="32" t="s">
        <v>2667</v>
      </c>
      <c r="HZ13" s="31" t="s">
        <v>2528</v>
      </c>
      <c r="IA13" s="33" t="s">
        <v>2669</v>
      </c>
      <c r="IB13" s="32" t="s">
        <v>2670</v>
      </c>
      <c r="IC13" s="31" t="s">
        <v>2672</v>
      </c>
      <c r="ID13" s="33" t="s">
        <v>2673</v>
      </c>
      <c r="IE13" s="32" t="s">
        <v>2674</v>
      </c>
      <c r="IF13" s="31" t="s">
        <v>2676</v>
      </c>
      <c r="IG13" s="33" t="s">
        <v>2677</v>
      </c>
      <c r="IH13" s="32" t="s">
        <v>2670</v>
      </c>
      <c r="II13" s="31" t="s">
        <v>2679</v>
      </c>
      <c r="IJ13" s="33" t="s">
        <v>2680</v>
      </c>
      <c r="IK13" s="32" t="s">
        <v>2681</v>
      </c>
      <c r="IL13" s="31" t="s">
        <v>3147</v>
      </c>
      <c r="IM13" s="33" t="s">
        <v>2683</v>
      </c>
      <c r="IN13" s="32" t="s">
        <v>2684</v>
      </c>
      <c r="IO13" s="31" t="s">
        <v>2686</v>
      </c>
      <c r="IP13" s="33" t="s">
        <v>2687</v>
      </c>
      <c r="IQ13" s="32" t="s">
        <v>387</v>
      </c>
      <c r="IR13" s="31" t="s">
        <v>2689</v>
      </c>
      <c r="IS13" s="33" t="s">
        <v>2690</v>
      </c>
      <c r="IT13" s="32" t="s">
        <v>2691</v>
      </c>
      <c r="IU13" s="31" t="s">
        <v>2665</v>
      </c>
      <c r="IV13" s="33" t="s">
        <v>2666</v>
      </c>
      <c r="IW13" s="32" t="s">
        <v>2667</v>
      </c>
      <c r="IX13" s="31" t="s">
        <v>2694</v>
      </c>
      <c r="IY13" s="33" t="s">
        <v>2695</v>
      </c>
      <c r="IZ13" s="32" t="s">
        <v>2696</v>
      </c>
      <c r="JA13" s="31" t="s">
        <v>2698</v>
      </c>
      <c r="JB13" s="33" t="s">
        <v>2699</v>
      </c>
      <c r="JC13" s="32" t="s">
        <v>2700</v>
      </c>
      <c r="JD13" s="31" t="s">
        <v>2702</v>
      </c>
      <c r="JE13" s="33" t="s">
        <v>2703</v>
      </c>
      <c r="JF13" s="32" t="s">
        <v>2704</v>
      </c>
      <c r="JG13" s="31" t="s">
        <v>1542</v>
      </c>
      <c r="JH13" s="33" t="s">
        <v>1543</v>
      </c>
      <c r="JI13" s="32" t="s">
        <v>2706</v>
      </c>
      <c r="JJ13" s="31" t="s">
        <v>2708</v>
      </c>
      <c r="JK13" s="33" t="s">
        <v>2709</v>
      </c>
      <c r="JL13" s="32" t="s">
        <v>2710</v>
      </c>
      <c r="JM13" s="31"/>
      <c r="JN13" s="33"/>
      <c r="JO13" s="32"/>
      <c r="JP13" s="31" t="s">
        <v>2713</v>
      </c>
      <c r="JQ13" s="33" t="s">
        <v>2714</v>
      </c>
      <c r="JR13" s="32" t="s">
        <v>2715</v>
      </c>
      <c r="JS13" s="31" t="s">
        <v>2717</v>
      </c>
      <c r="JT13" s="33" t="s">
        <v>2718</v>
      </c>
      <c r="JU13" s="32" t="s">
        <v>2719</v>
      </c>
      <c r="JV13" s="31" t="s">
        <v>2721</v>
      </c>
      <c r="JW13" s="33" t="s">
        <v>2722</v>
      </c>
      <c r="JX13" s="32" t="s">
        <v>2723</v>
      </c>
      <c r="JY13" s="31" t="s">
        <v>2725</v>
      </c>
      <c r="JZ13" s="33" t="s">
        <v>2726</v>
      </c>
      <c r="KA13" s="32" t="s">
        <v>2727</v>
      </c>
      <c r="KB13" s="31" t="s">
        <v>2729</v>
      </c>
      <c r="KC13" s="33" t="s">
        <v>2730</v>
      </c>
      <c r="KD13" s="32" t="s">
        <v>2731</v>
      </c>
      <c r="KE13" s="31" t="s">
        <v>2645</v>
      </c>
      <c r="KF13" s="33" t="s">
        <v>2646</v>
      </c>
      <c r="KG13" s="32" t="s">
        <v>2732</v>
      </c>
      <c r="KH13" s="31" t="s">
        <v>631</v>
      </c>
      <c r="KI13" s="33" t="s">
        <v>1375</v>
      </c>
      <c r="KJ13" s="32" t="s">
        <v>2734</v>
      </c>
      <c r="KK13" s="31" t="s">
        <v>2736</v>
      </c>
      <c r="KL13" s="33" t="s">
        <v>2737</v>
      </c>
      <c r="KM13" s="32" t="s">
        <v>2738</v>
      </c>
      <c r="KN13" s="31" t="s">
        <v>2740</v>
      </c>
      <c r="KO13" s="33" t="s">
        <v>2741</v>
      </c>
      <c r="KP13" s="32" t="s">
        <v>2742</v>
      </c>
      <c r="KQ13" s="31" t="s">
        <v>2744</v>
      </c>
      <c r="KR13" s="33" t="s">
        <v>2745</v>
      </c>
      <c r="KS13" s="32" t="s">
        <v>2746</v>
      </c>
      <c r="KT13" s="31" t="s">
        <v>2748</v>
      </c>
      <c r="KU13" s="33" t="s">
        <v>2749</v>
      </c>
      <c r="KV13" s="32" t="s">
        <v>2750</v>
      </c>
      <c r="KW13" s="36" t="s">
        <v>2752</v>
      </c>
      <c r="KX13" s="37" t="s">
        <v>2753</v>
      </c>
      <c r="KY13" s="37" t="s">
        <v>2754</v>
      </c>
      <c r="KZ13" s="36" t="s">
        <v>525</v>
      </c>
      <c r="LA13" s="37" t="s">
        <v>1452</v>
      </c>
      <c r="LB13" s="37" t="s">
        <v>527</v>
      </c>
      <c r="LC13" s="36" t="s">
        <v>3148</v>
      </c>
      <c r="LD13" s="37" t="s">
        <v>2757</v>
      </c>
      <c r="LE13" s="37" t="s">
        <v>2758</v>
      </c>
      <c r="LF13" s="36" t="s">
        <v>2760</v>
      </c>
      <c r="LG13" s="37" t="s">
        <v>2761</v>
      </c>
      <c r="LH13" s="37" t="s">
        <v>2762</v>
      </c>
      <c r="LI13" s="36" t="s">
        <v>2764</v>
      </c>
      <c r="LJ13" s="37" t="s">
        <v>2765</v>
      </c>
      <c r="LK13" s="37" t="s">
        <v>2766</v>
      </c>
      <c r="LL13" s="36" t="s">
        <v>2768</v>
      </c>
      <c r="LM13" s="37" t="s">
        <v>2769</v>
      </c>
      <c r="LN13" s="37" t="s">
        <v>2770</v>
      </c>
      <c r="LO13" s="36" t="s">
        <v>2772</v>
      </c>
      <c r="LP13" s="37" t="s">
        <v>2773</v>
      </c>
      <c r="LQ13" s="37" t="s">
        <v>2774</v>
      </c>
      <c r="LR13" s="36" t="s">
        <v>3149</v>
      </c>
      <c r="LS13" s="37" t="s">
        <v>3150</v>
      </c>
      <c r="LT13" s="37" t="s">
        <v>2776</v>
      </c>
      <c r="LU13" s="36" t="s">
        <v>2778</v>
      </c>
      <c r="LV13" s="37" t="s">
        <v>2779</v>
      </c>
      <c r="LW13" s="37" t="s">
        <v>2780</v>
      </c>
      <c r="LX13" s="36" t="s">
        <v>2782</v>
      </c>
      <c r="LY13" s="37" t="s">
        <v>2783</v>
      </c>
      <c r="LZ13" s="37" t="s">
        <v>2784</v>
      </c>
      <c r="MA13" s="36" t="s">
        <v>2786</v>
      </c>
      <c r="MB13" s="37" t="s">
        <v>2787</v>
      </c>
      <c r="MC13" s="37" t="s">
        <v>2788</v>
      </c>
      <c r="MD13" s="36" t="s">
        <v>2790</v>
      </c>
      <c r="ME13" s="37" t="s">
        <v>2791</v>
      </c>
      <c r="MF13" s="37" t="s">
        <v>2792</v>
      </c>
      <c r="MG13" s="36" t="s">
        <v>2794</v>
      </c>
      <c r="MH13" s="37" t="s">
        <v>2795</v>
      </c>
      <c r="MI13" s="37" t="s">
        <v>2796</v>
      </c>
      <c r="MJ13" s="36" t="s">
        <v>2798</v>
      </c>
      <c r="MK13" s="37" t="s">
        <v>2799</v>
      </c>
      <c r="ML13" s="37" t="s">
        <v>2800</v>
      </c>
      <c r="MM13" s="36" t="s">
        <v>2802</v>
      </c>
      <c r="MN13" s="37" t="s">
        <v>2803</v>
      </c>
      <c r="MO13" s="37" t="s">
        <v>2804</v>
      </c>
      <c r="MP13" s="36" t="s">
        <v>3151</v>
      </c>
      <c r="MQ13" s="37" t="s">
        <v>2806</v>
      </c>
      <c r="MR13" s="37" t="s">
        <v>2807</v>
      </c>
      <c r="MS13" s="36" t="s">
        <v>2809</v>
      </c>
      <c r="MT13" s="37" t="s">
        <v>2810</v>
      </c>
      <c r="MU13" s="37" t="s">
        <v>2811</v>
      </c>
      <c r="MV13" s="36" t="s">
        <v>2813</v>
      </c>
      <c r="MW13" s="37" t="s">
        <v>2814</v>
      </c>
      <c r="MX13" s="37" t="s">
        <v>2815</v>
      </c>
      <c r="MY13" s="36" t="s">
        <v>2817</v>
      </c>
      <c r="MZ13" s="37" t="s">
        <v>2818</v>
      </c>
      <c r="NA13" s="37" t="s">
        <v>2819</v>
      </c>
      <c r="NB13" s="36" t="s">
        <v>2821</v>
      </c>
      <c r="NC13" s="37" t="s">
        <v>2822</v>
      </c>
      <c r="ND13" s="37" t="s">
        <v>2823</v>
      </c>
      <c r="NE13" s="36" t="s">
        <v>397</v>
      </c>
      <c r="NF13" s="37" t="s">
        <v>976</v>
      </c>
      <c r="NG13" s="37" t="s">
        <v>679</v>
      </c>
      <c r="NH13" s="36" t="s">
        <v>2826</v>
      </c>
      <c r="NI13" s="37" t="s">
        <v>2827</v>
      </c>
      <c r="NJ13" s="37" t="s">
        <v>2828</v>
      </c>
      <c r="NK13" s="36" t="s">
        <v>2830</v>
      </c>
      <c r="NL13" s="37" t="s">
        <v>2831</v>
      </c>
      <c r="NM13" s="37" t="s">
        <v>2832</v>
      </c>
      <c r="NN13" s="36" t="s">
        <v>2834</v>
      </c>
      <c r="NO13" s="37" t="s">
        <v>2835</v>
      </c>
      <c r="NP13" s="37" t="s">
        <v>2836</v>
      </c>
      <c r="NQ13" s="36" t="s">
        <v>2838</v>
      </c>
      <c r="NR13" s="37" t="s">
        <v>2839</v>
      </c>
      <c r="NS13" s="37" t="s">
        <v>2840</v>
      </c>
      <c r="NT13" s="36" t="s">
        <v>2842</v>
      </c>
      <c r="NU13" s="37" t="s">
        <v>2843</v>
      </c>
      <c r="NV13" s="37" t="s">
        <v>2844</v>
      </c>
      <c r="NW13" s="36" t="s">
        <v>2846</v>
      </c>
      <c r="NX13" s="37" t="s">
        <v>2847</v>
      </c>
      <c r="NY13" s="37" t="s">
        <v>2848</v>
      </c>
      <c r="NZ13" s="36" t="s">
        <v>2850</v>
      </c>
      <c r="OA13" s="37" t="s">
        <v>2851</v>
      </c>
      <c r="OB13" s="37" t="s">
        <v>2852</v>
      </c>
      <c r="OC13" s="36" t="s">
        <v>2854</v>
      </c>
      <c r="OD13" s="37" t="s">
        <v>2855</v>
      </c>
      <c r="OE13" s="37" t="s">
        <v>2856</v>
      </c>
      <c r="OF13" s="36" t="s">
        <v>2858</v>
      </c>
      <c r="OG13" s="37" t="s">
        <v>2859</v>
      </c>
      <c r="OH13" s="37" t="s">
        <v>2860</v>
      </c>
      <c r="OI13" s="36" t="s">
        <v>2862</v>
      </c>
      <c r="OJ13" s="37" t="s">
        <v>2863</v>
      </c>
      <c r="OK13" s="37" t="s">
        <v>2864</v>
      </c>
      <c r="OL13" s="36" t="s">
        <v>2866</v>
      </c>
      <c r="OM13" s="37" t="s">
        <v>2867</v>
      </c>
      <c r="ON13" s="37" t="s">
        <v>2868</v>
      </c>
      <c r="OO13" s="36" t="s">
        <v>2870</v>
      </c>
      <c r="OP13" s="37" t="s">
        <v>2871</v>
      </c>
      <c r="OQ13" s="37" t="s">
        <v>2872</v>
      </c>
      <c r="OR13" s="36" t="s">
        <v>2874</v>
      </c>
      <c r="OS13" s="37" t="s">
        <v>2875</v>
      </c>
      <c r="OT13" s="37" t="s">
        <v>2876</v>
      </c>
      <c r="OU13" s="36" t="s">
        <v>2878</v>
      </c>
      <c r="OV13" s="37" t="s">
        <v>2879</v>
      </c>
      <c r="OW13" s="37" t="s">
        <v>2880</v>
      </c>
      <c r="OX13" s="36" t="s">
        <v>2882</v>
      </c>
      <c r="OY13" s="37" t="s">
        <v>2883</v>
      </c>
      <c r="OZ13" s="37" t="s">
        <v>2884</v>
      </c>
      <c r="PA13" s="36" t="s">
        <v>2886</v>
      </c>
      <c r="PB13" s="37" t="s">
        <v>2887</v>
      </c>
      <c r="PC13" s="37" t="s">
        <v>2888</v>
      </c>
      <c r="PD13" s="36" t="s">
        <v>2890</v>
      </c>
      <c r="PE13" s="37" t="s">
        <v>2891</v>
      </c>
      <c r="PF13" s="37" t="s">
        <v>2892</v>
      </c>
      <c r="PG13" s="36" t="s">
        <v>2894</v>
      </c>
      <c r="PH13" s="37" t="s">
        <v>2895</v>
      </c>
      <c r="PI13" s="37" t="s">
        <v>2896</v>
      </c>
      <c r="PJ13" s="36" t="s">
        <v>3152</v>
      </c>
      <c r="PK13" s="37" t="s">
        <v>2898</v>
      </c>
      <c r="PL13" s="37" t="s">
        <v>2899</v>
      </c>
      <c r="PM13" s="36" t="s">
        <v>2901</v>
      </c>
      <c r="PN13" s="37" t="s">
        <v>2902</v>
      </c>
      <c r="PO13" s="37" t="s">
        <v>2903</v>
      </c>
      <c r="PP13" s="36" t="s">
        <v>2905</v>
      </c>
      <c r="PQ13" s="37" t="s">
        <v>2906</v>
      </c>
      <c r="PR13" s="37" t="s">
        <v>2907</v>
      </c>
      <c r="PS13" s="36" t="s">
        <v>2909</v>
      </c>
      <c r="PT13" s="37" t="s">
        <v>2910</v>
      </c>
      <c r="PU13" s="37" t="s">
        <v>2911</v>
      </c>
      <c r="PV13" s="36" t="s">
        <v>2913</v>
      </c>
      <c r="PW13" s="37" t="s">
        <v>2914</v>
      </c>
      <c r="PX13" s="37" t="s">
        <v>2915</v>
      </c>
      <c r="PY13" s="36" t="s">
        <v>3153</v>
      </c>
      <c r="PZ13" s="37" t="s">
        <v>2917</v>
      </c>
      <c r="QA13" s="37" t="s">
        <v>2918</v>
      </c>
      <c r="QB13" s="36" t="s">
        <v>2920</v>
      </c>
      <c r="QC13" s="37" t="s">
        <v>2921</v>
      </c>
      <c r="QD13" s="37" t="s">
        <v>2922</v>
      </c>
      <c r="QE13" s="36" t="s">
        <v>2924</v>
      </c>
      <c r="QF13" s="38" t="s">
        <v>2925</v>
      </c>
      <c r="QG13" s="38" t="s">
        <v>2926</v>
      </c>
      <c r="QH13" s="36" t="s">
        <v>2928</v>
      </c>
      <c r="QI13" s="37" t="s">
        <v>2929</v>
      </c>
      <c r="QJ13" s="37" t="s">
        <v>2930</v>
      </c>
      <c r="QK13" s="36" t="s">
        <v>2932</v>
      </c>
      <c r="QL13" s="37" t="s">
        <v>2933</v>
      </c>
      <c r="QM13" s="37" t="s">
        <v>2934</v>
      </c>
      <c r="QN13" s="36" t="s">
        <v>2936</v>
      </c>
      <c r="QO13" s="37" t="s">
        <v>2937</v>
      </c>
      <c r="QP13" s="37" t="s">
        <v>2938</v>
      </c>
      <c r="QQ13" s="36" t="s">
        <v>2940</v>
      </c>
      <c r="QR13" s="37" t="s">
        <v>2941</v>
      </c>
      <c r="QS13" s="37" t="s">
        <v>2942</v>
      </c>
      <c r="QT13" s="36" t="s">
        <v>2944</v>
      </c>
      <c r="QU13" s="37" t="s">
        <v>2945</v>
      </c>
      <c r="QV13" s="37" t="s">
        <v>2946</v>
      </c>
      <c r="QW13" s="36" t="s">
        <v>2948</v>
      </c>
      <c r="QX13" s="37" t="s">
        <v>2949</v>
      </c>
      <c r="QY13" s="37" t="s">
        <v>2950</v>
      </c>
      <c r="QZ13" s="36" t="s">
        <v>2952</v>
      </c>
      <c r="RA13" s="37" t="s">
        <v>2953</v>
      </c>
      <c r="RB13" s="37" t="s">
        <v>2954</v>
      </c>
      <c r="RC13" s="36" t="s">
        <v>2237</v>
      </c>
      <c r="RD13" s="37" t="s">
        <v>2955</v>
      </c>
      <c r="RE13" s="37" t="s">
        <v>2956</v>
      </c>
      <c r="RF13" s="36" t="s">
        <v>397</v>
      </c>
      <c r="RG13" s="37" t="s">
        <v>976</v>
      </c>
      <c r="RH13" s="37" t="s">
        <v>679</v>
      </c>
      <c r="RI13" s="36" t="s">
        <v>2959</v>
      </c>
      <c r="RJ13" s="37" t="s">
        <v>2960</v>
      </c>
      <c r="RK13" s="37" t="s">
        <v>2961</v>
      </c>
      <c r="RL13" s="36" t="s">
        <v>2963</v>
      </c>
      <c r="RM13" s="37" t="s">
        <v>2964</v>
      </c>
      <c r="RN13" s="37" t="s">
        <v>2965</v>
      </c>
      <c r="RO13" s="36" t="s">
        <v>2967</v>
      </c>
      <c r="RP13" s="37" t="s">
        <v>2968</v>
      </c>
      <c r="RQ13" s="37" t="s">
        <v>2969</v>
      </c>
      <c r="RR13" s="36" t="s">
        <v>2971</v>
      </c>
      <c r="RS13" s="37" t="s">
        <v>2972</v>
      </c>
      <c r="RT13" s="37" t="s">
        <v>2973</v>
      </c>
      <c r="RU13" s="36" t="s">
        <v>2975</v>
      </c>
      <c r="RV13" s="37" t="s">
        <v>2976</v>
      </c>
      <c r="RW13" s="37" t="s">
        <v>2977</v>
      </c>
      <c r="RX13" s="36" t="s">
        <v>2979</v>
      </c>
      <c r="RY13" s="37" t="s">
        <v>2980</v>
      </c>
      <c r="RZ13" s="37" t="s">
        <v>2981</v>
      </c>
      <c r="SA13" s="36" t="s">
        <v>2983</v>
      </c>
      <c r="SB13" s="37" t="s">
        <v>2984</v>
      </c>
      <c r="SC13" s="37" t="s">
        <v>2985</v>
      </c>
      <c r="SD13" s="36" t="s">
        <v>2987</v>
      </c>
      <c r="SE13" s="37" t="s">
        <v>2988</v>
      </c>
      <c r="SF13" s="37" t="s">
        <v>2989</v>
      </c>
      <c r="SG13" s="36" t="s">
        <v>2991</v>
      </c>
      <c r="SH13" s="37" t="s">
        <v>2992</v>
      </c>
      <c r="SI13" s="37" t="s">
        <v>2993</v>
      </c>
      <c r="SJ13" s="36" t="s">
        <v>2995</v>
      </c>
      <c r="SK13" s="37" t="s">
        <v>2996</v>
      </c>
      <c r="SL13" s="37" t="s">
        <v>2997</v>
      </c>
      <c r="SM13" s="36" t="s">
        <v>2999</v>
      </c>
      <c r="SN13" s="37" t="s">
        <v>3000</v>
      </c>
      <c r="SO13" s="37" t="s">
        <v>3001</v>
      </c>
      <c r="SP13" s="36" t="s">
        <v>3003</v>
      </c>
      <c r="SQ13" s="37" t="s">
        <v>3004</v>
      </c>
      <c r="SR13" s="37" t="s">
        <v>3005</v>
      </c>
      <c r="SS13" s="36" t="s">
        <v>3007</v>
      </c>
      <c r="ST13" s="37" t="s">
        <v>3008</v>
      </c>
      <c r="SU13" s="37" t="s">
        <v>3009</v>
      </c>
      <c r="SV13" s="36" t="s">
        <v>3011</v>
      </c>
      <c r="SW13" s="37" t="s">
        <v>3012</v>
      </c>
      <c r="SX13" s="37" t="s">
        <v>3013</v>
      </c>
      <c r="SY13" s="36" t="s">
        <v>3015</v>
      </c>
      <c r="SZ13" s="37" t="s">
        <v>3016</v>
      </c>
      <c r="TA13" s="37" t="s">
        <v>3154</v>
      </c>
      <c r="TB13" s="36" t="s">
        <v>3018</v>
      </c>
      <c r="TC13" s="37" t="s">
        <v>3019</v>
      </c>
      <c r="TD13" s="37" t="s">
        <v>3020</v>
      </c>
      <c r="TE13" s="36" t="s">
        <v>3021</v>
      </c>
      <c r="TF13" s="37" t="s">
        <v>3022</v>
      </c>
      <c r="TG13" s="37" t="s">
        <v>3023</v>
      </c>
      <c r="TH13" s="36" t="s">
        <v>3025</v>
      </c>
      <c r="TI13" s="37" t="s">
        <v>3026</v>
      </c>
      <c r="TJ13" s="37" t="s">
        <v>3027</v>
      </c>
      <c r="TK13" s="36" t="s">
        <v>3015</v>
      </c>
      <c r="TL13" s="37" t="s">
        <v>3016</v>
      </c>
      <c r="TM13" s="37" t="s">
        <v>3029</v>
      </c>
      <c r="TN13" s="36" t="s">
        <v>3031</v>
      </c>
      <c r="TO13" s="37" t="s">
        <v>3032</v>
      </c>
      <c r="TP13" s="37" t="s">
        <v>3033</v>
      </c>
      <c r="TQ13" s="36" t="s">
        <v>3035</v>
      </c>
      <c r="TR13" s="37" t="s">
        <v>3036</v>
      </c>
      <c r="TS13" s="37" t="s">
        <v>3037</v>
      </c>
      <c r="TT13" s="36" t="s">
        <v>3039</v>
      </c>
      <c r="TU13" s="37" t="s">
        <v>3040</v>
      </c>
      <c r="TV13" s="37" t="s">
        <v>3041</v>
      </c>
      <c r="TW13" s="36" t="s">
        <v>3043</v>
      </c>
      <c r="TX13" s="37" t="s">
        <v>3044</v>
      </c>
      <c r="TY13" s="37" t="s">
        <v>3045</v>
      </c>
      <c r="TZ13" s="36" t="s">
        <v>3047</v>
      </c>
      <c r="UA13" s="37" t="s">
        <v>3048</v>
      </c>
      <c r="UB13" s="37" t="s">
        <v>3049</v>
      </c>
      <c r="UC13" s="36" t="s">
        <v>3051</v>
      </c>
      <c r="UD13" s="37" t="s">
        <v>3052</v>
      </c>
      <c r="UE13" s="37" t="s">
        <v>3053</v>
      </c>
      <c r="UF13" s="36" t="s">
        <v>525</v>
      </c>
      <c r="UG13" s="37" t="s">
        <v>3055</v>
      </c>
      <c r="UH13" s="37" t="s">
        <v>3056</v>
      </c>
      <c r="UI13" s="36" t="s">
        <v>3058</v>
      </c>
      <c r="UJ13" s="37" t="s">
        <v>3059</v>
      </c>
      <c r="UK13" s="37" t="s">
        <v>3060</v>
      </c>
      <c r="UL13" s="36" t="s">
        <v>3062</v>
      </c>
      <c r="UM13" s="37" t="s">
        <v>3063</v>
      </c>
      <c r="UN13" s="37" t="s">
        <v>3064</v>
      </c>
      <c r="UO13" s="36" t="s">
        <v>3066</v>
      </c>
      <c r="UP13" s="37" t="s">
        <v>3067</v>
      </c>
      <c r="UQ13" s="37" t="s">
        <v>3068</v>
      </c>
      <c r="UR13" s="36" t="s">
        <v>3070</v>
      </c>
      <c r="US13" s="37" t="s">
        <v>3071</v>
      </c>
      <c r="UT13" s="37" t="s">
        <v>3072</v>
      </c>
      <c r="UU13" s="36" t="s">
        <v>3074</v>
      </c>
      <c r="UV13" s="37" t="s">
        <v>3075</v>
      </c>
      <c r="UW13" s="37" t="s">
        <v>3076</v>
      </c>
      <c r="UX13" s="36" t="s">
        <v>1371</v>
      </c>
      <c r="UY13" s="37" t="s">
        <v>511</v>
      </c>
      <c r="UZ13" s="37" t="s">
        <v>3078</v>
      </c>
      <c r="VA13" s="36" t="s">
        <v>3080</v>
      </c>
      <c r="VB13" s="37" t="s">
        <v>3081</v>
      </c>
      <c r="VC13" s="37" t="s">
        <v>3082</v>
      </c>
      <c r="VD13" s="36" t="s">
        <v>3084</v>
      </c>
      <c r="VE13" s="37" t="s">
        <v>3085</v>
      </c>
      <c r="VF13" s="37" t="s">
        <v>3086</v>
      </c>
      <c r="VG13" s="36" t="s">
        <v>1604</v>
      </c>
      <c r="VH13" s="37" t="s">
        <v>3088</v>
      </c>
      <c r="VI13" s="37" t="s">
        <v>3089</v>
      </c>
      <c r="VJ13" s="36" t="s">
        <v>3091</v>
      </c>
      <c r="VK13" s="37" t="s">
        <v>3092</v>
      </c>
      <c r="VL13" s="37" t="s">
        <v>3093</v>
      </c>
      <c r="VM13" s="36" t="s">
        <v>1604</v>
      </c>
      <c r="VN13" s="37" t="s">
        <v>3095</v>
      </c>
      <c r="VO13" s="37" t="s">
        <v>3096</v>
      </c>
      <c r="VP13" s="36" t="s">
        <v>612</v>
      </c>
      <c r="VQ13" s="37" t="s">
        <v>3098</v>
      </c>
      <c r="VR13" s="37" t="s">
        <v>3099</v>
      </c>
      <c r="VS13" s="36" t="s">
        <v>612</v>
      </c>
      <c r="VT13" s="37" t="s">
        <v>3101</v>
      </c>
      <c r="VU13" s="37" t="s">
        <v>3102</v>
      </c>
      <c r="VV13" s="36" t="s">
        <v>631</v>
      </c>
      <c r="VW13" s="37" t="s">
        <v>464</v>
      </c>
      <c r="VX13" s="37" t="s">
        <v>3102</v>
      </c>
      <c r="VY13" s="36" t="s">
        <v>3105</v>
      </c>
      <c r="VZ13" s="37" t="s">
        <v>3106</v>
      </c>
      <c r="WA13" s="37" t="s">
        <v>629</v>
      </c>
      <c r="WB13" s="36" t="s">
        <v>3108</v>
      </c>
      <c r="WC13" s="37" t="s">
        <v>3109</v>
      </c>
      <c r="WD13" s="37" t="s">
        <v>3110</v>
      </c>
      <c r="WE13" s="36" t="s">
        <v>2979</v>
      </c>
      <c r="WF13" s="37" t="s">
        <v>2980</v>
      </c>
      <c r="WG13" s="37" t="s">
        <v>2981</v>
      </c>
      <c r="WH13" s="17" t="s">
        <v>3113</v>
      </c>
      <c r="WI13" s="18" t="s">
        <v>3114</v>
      </c>
      <c r="WJ13" s="19" t="s">
        <v>3115</v>
      </c>
      <c r="WK13" s="36" t="s">
        <v>3117</v>
      </c>
      <c r="WL13" s="37" t="s">
        <v>3109</v>
      </c>
      <c r="WM13" s="37" t="s">
        <v>3110</v>
      </c>
      <c r="WN13" s="36" t="s">
        <v>612</v>
      </c>
      <c r="WO13" s="37" t="s">
        <v>3101</v>
      </c>
      <c r="WP13" s="37" t="s">
        <v>3119</v>
      </c>
      <c r="WQ13" s="36" t="s">
        <v>3121</v>
      </c>
      <c r="WR13" s="37" t="s">
        <v>3122</v>
      </c>
      <c r="WS13" s="37" t="s">
        <v>3123</v>
      </c>
      <c r="WT13" s="36" t="s">
        <v>3155</v>
      </c>
      <c r="WU13" s="37" t="s">
        <v>3125</v>
      </c>
      <c r="WV13" s="37" t="s">
        <v>3126</v>
      </c>
      <c r="WW13" s="36" t="s">
        <v>3156</v>
      </c>
      <c r="WX13" s="37" t="s">
        <v>3128</v>
      </c>
      <c r="WY13" s="37" t="s">
        <v>3129</v>
      </c>
      <c r="WZ13" s="36" t="s">
        <v>3131</v>
      </c>
      <c r="XA13" s="37" t="s">
        <v>3132</v>
      </c>
      <c r="XB13" s="37" t="s">
        <v>3133</v>
      </c>
      <c r="XC13" s="36" t="s">
        <v>3135</v>
      </c>
      <c r="XD13" s="37" t="s">
        <v>3136</v>
      </c>
      <c r="XE13" s="37" t="s">
        <v>3137</v>
      </c>
      <c r="XF13" s="36" t="s">
        <v>612</v>
      </c>
      <c r="XG13" s="37" t="s">
        <v>613</v>
      </c>
      <c r="XH13" s="37" t="s">
        <v>2518</v>
      </c>
      <c r="XI13" s="36" t="s">
        <v>3140</v>
      </c>
      <c r="XJ13" s="37" t="s">
        <v>3141</v>
      </c>
      <c r="XK13" s="37" t="s">
        <v>3142</v>
      </c>
    </row>
    <row r="14" spans="1:635" ht="15.75" x14ac:dyDescent="0.25">
      <c r="A14" s="2">
        <v>1</v>
      </c>
      <c r="B14" s="137" t="s">
        <v>3236</v>
      </c>
      <c r="C14" s="138">
        <v>1</v>
      </c>
      <c r="D14" s="138"/>
      <c r="E14" s="137"/>
      <c r="F14" s="137">
        <v>1</v>
      </c>
      <c r="G14" s="137"/>
      <c r="H14" s="137"/>
      <c r="I14" s="137">
        <v>1</v>
      </c>
      <c r="J14" s="137"/>
      <c r="K14" s="139"/>
      <c r="L14" s="139">
        <v>1</v>
      </c>
      <c r="M14" s="139"/>
      <c r="N14" s="139"/>
      <c r="O14" s="139">
        <v>1</v>
      </c>
      <c r="P14" s="139"/>
      <c r="Q14" s="139"/>
      <c r="R14" s="139">
        <v>1</v>
      </c>
      <c r="S14" s="139"/>
      <c r="T14" s="139"/>
      <c r="U14" s="139">
        <v>1</v>
      </c>
      <c r="V14" s="139"/>
      <c r="W14" s="139"/>
      <c r="X14" s="139">
        <v>1</v>
      </c>
      <c r="Y14" s="139"/>
      <c r="Z14" s="139"/>
      <c r="AA14" s="139">
        <v>1</v>
      </c>
      <c r="AB14" s="139"/>
      <c r="AC14" s="139"/>
      <c r="AD14" s="139">
        <v>1</v>
      </c>
      <c r="AE14" s="139"/>
      <c r="AF14" s="139"/>
      <c r="AG14" s="139">
        <v>1</v>
      </c>
      <c r="AH14" s="139"/>
      <c r="AI14" s="139"/>
      <c r="AJ14" s="139">
        <v>1</v>
      </c>
      <c r="AK14" s="139"/>
      <c r="AL14" s="139"/>
      <c r="AM14" s="139">
        <v>1</v>
      </c>
      <c r="AN14" s="139"/>
      <c r="AO14" s="139"/>
      <c r="AP14" s="139">
        <v>1</v>
      </c>
      <c r="AQ14" s="139"/>
      <c r="AR14" s="139"/>
      <c r="AS14" s="139">
        <v>1</v>
      </c>
      <c r="AT14" s="139"/>
      <c r="AU14" s="139"/>
      <c r="AV14" s="139">
        <v>1</v>
      </c>
      <c r="AW14" s="139"/>
      <c r="AX14" s="139"/>
      <c r="AY14" s="139">
        <v>1</v>
      </c>
      <c r="AZ14" s="139"/>
      <c r="BA14" s="139"/>
      <c r="BB14" s="139">
        <v>1</v>
      </c>
      <c r="BC14" s="139"/>
      <c r="BD14" s="139"/>
      <c r="BE14" s="139">
        <v>1</v>
      </c>
      <c r="BF14" s="139"/>
      <c r="BG14" s="139"/>
      <c r="BH14" s="139">
        <v>1</v>
      </c>
      <c r="BI14" s="139"/>
      <c r="BJ14" s="139"/>
      <c r="BK14" s="139">
        <v>1</v>
      </c>
      <c r="BL14" s="137"/>
      <c r="BM14" s="139"/>
      <c r="BN14" s="139"/>
      <c r="BO14" s="139">
        <v>1</v>
      </c>
      <c r="BP14" s="139"/>
      <c r="BQ14" s="139">
        <v>1</v>
      </c>
      <c r="BR14" s="139"/>
      <c r="BS14" s="139"/>
      <c r="BT14" s="139"/>
      <c r="BU14" s="139">
        <v>1</v>
      </c>
      <c r="BV14" s="139"/>
      <c r="BW14" s="139">
        <v>1</v>
      </c>
      <c r="BX14" s="139"/>
      <c r="BY14" s="139"/>
      <c r="BZ14" s="139">
        <v>1</v>
      </c>
      <c r="CA14" s="139"/>
      <c r="CB14" s="139"/>
      <c r="CC14" s="139">
        <v>1</v>
      </c>
      <c r="CD14" s="139"/>
      <c r="CE14" s="139"/>
      <c r="CF14" s="139">
        <v>1</v>
      </c>
      <c r="CG14" s="139"/>
      <c r="CH14" s="139"/>
      <c r="CI14" s="139">
        <v>1</v>
      </c>
      <c r="CJ14" s="139"/>
      <c r="CK14" s="139"/>
      <c r="CL14" s="139">
        <v>1</v>
      </c>
      <c r="CM14" s="139"/>
      <c r="CN14" s="139"/>
      <c r="CO14" s="139">
        <v>1</v>
      </c>
      <c r="CP14" s="139"/>
      <c r="CQ14" s="139"/>
      <c r="CR14" s="139">
        <v>1</v>
      </c>
      <c r="CS14" s="139"/>
      <c r="CT14" s="20"/>
      <c r="CU14" s="20">
        <v>1</v>
      </c>
      <c r="CV14" s="20"/>
      <c r="CW14" s="139"/>
      <c r="CX14" s="139">
        <v>1</v>
      </c>
      <c r="CY14" s="139"/>
      <c r="CZ14" s="139"/>
      <c r="DA14" s="139">
        <v>1</v>
      </c>
      <c r="DB14" s="139"/>
      <c r="DC14" s="139"/>
      <c r="DD14" s="139">
        <v>1</v>
      </c>
      <c r="DE14" s="139"/>
      <c r="DF14" s="139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/>
      <c r="FS14" s="20">
        <v>1</v>
      </c>
      <c r="FT14" s="20"/>
      <c r="FU14" s="20">
        <v>1</v>
      </c>
      <c r="FV14" s="20"/>
      <c r="FW14" s="26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21"/>
      <c r="GM14" s="137">
        <v>1</v>
      </c>
      <c r="GN14" s="137"/>
      <c r="GO14" s="137"/>
      <c r="GP14" s="2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/>
      <c r="ID14" s="4">
        <v>1</v>
      </c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25">
        <v>1</v>
      </c>
      <c r="IP14" s="20"/>
      <c r="IQ14" s="20"/>
      <c r="IR14" s="20">
        <v>1</v>
      </c>
      <c r="IS14" s="20"/>
      <c r="IT14" s="20"/>
      <c r="IU14" s="20">
        <v>1</v>
      </c>
      <c r="IV14" s="20"/>
      <c r="IW14" s="20"/>
      <c r="IX14" s="20">
        <v>1</v>
      </c>
      <c r="IY14" s="20"/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>
        <v>1</v>
      </c>
      <c r="JW14" s="20"/>
      <c r="JX14" s="20"/>
      <c r="JY14" s="20">
        <v>1</v>
      </c>
      <c r="JZ14" s="20"/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/>
      <c r="LJ14" s="20">
        <v>1</v>
      </c>
      <c r="LK14" s="20"/>
      <c r="LL14" s="20"/>
      <c r="LM14" s="20">
        <v>1</v>
      </c>
      <c r="LN14" s="20"/>
      <c r="LO14" s="20">
        <v>1</v>
      </c>
      <c r="LP14" s="20"/>
      <c r="LQ14" s="20"/>
      <c r="LR14" s="20"/>
      <c r="LS14" s="20">
        <v>1</v>
      </c>
      <c r="LT14" s="20"/>
      <c r="LU14" s="20"/>
      <c r="LV14" s="20">
        <v>1</v>
      </c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>
        <v>1</v>
      </c>
      <c r="NR14" s="20"/>
      <c r="NS14" s="20"/>
      <c r="NT14" s="20">
        <v>1</v>
      </c>
      <c r="NU14" s="20"/>
      <c r="NV14" s="20"/>
      <c r="NW14" s="20">
        <v>1</v>
      </c>
      <c r="NX14" s="20"/>
      <c r="NY14" s="20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20">
        <v>1</v>
      </c>
      <c r="OV14" s="20"/>
      <c r="OW14" s="20"/>
      <c r="OX14" s="20">
        <v>1</v>
      </c>
      <c r="OY14" s="20"/>
      <c r="OZ14" s="20"/>
      <c r="PA14" s="20">
        <v>1</v>
      </c>
      <c r="PB14" s="20"/>
      <c r="PC14" s="20"/>
      <c r="PD14" s="20">
        <v>1</v>
      </c>
      <c r="PE14" s="20"/>
      <c r="PF14" s="20"/>
      <c r="PG14" s="20">
        <v>1</v>
      </c>
      <c r="PH14" s="20"/>
      <c r="PI14" s="20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/>
      <c r="QF14" s="4">
        <v>1</v>
      </c>
      <c r="QG14" s="4"/>
      <c r="QH14" s="4">
        <v>1</v>
      </c>
      <c r="QI14" s="4"/>
      <c r="QJ14" s="4"/>
      <c r="QK14" s="4"/>
      <c r="QL14" s="4">
        <v>1</v>
      </c>
      <c r="QM14" s="4"/>
      <c r="QN14" s="4">
        <v>1</v>
      </c>
      <c r="QO14" s="4"/>
      <c r="QP14" s="4"/>
      <c r="QQ14" s="4"/>
      <c r="QR14" s="4">
        <v>1</v>
      </c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20"/>
      <c r="RG14" s="20">
        <v>1</v>
      </c>
      <c r="RH14" s="20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1"/>
      <c r="TQ14" s="4">
        <v>1</v>
      </c>
      <c r="TR14" s="4"/>
      <c r="TS14" s="21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1"/>
      <c r="UR14" s="137">
        <v>1</v>
      </c>
      <c r="US14" s="137"/>
      <c r="UT14" s="137"/>
      <c r="UU14" s="2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21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5.75" x14ac:dyDescent="0.25">
      <c r="A15" s="2">
        <v>2</v>
      </c>
      <c r="B15" s="137" t="s">
        <v>3237</v>
      </c>
      <c r="C15" s="140">
        <v>1</v>
      </c>
      <c r="D15" s="140"/>
      <c r="E15" s="137"/>
      <c r="F15" s="137">
        <v>1</v>
      </c>
      <c r="G15" s="137"/>
      <c r="H15" s="137"/>
      <c r="I15" s="137">
        <v>1</v>
      </c>
      <c r="J15" s="137"/>
      <c r="K15" s="137"/>
      <c r="L15" s="137">
        <v>1</v>
      </c>
      <c r="M15" s="137"/>
      <c r="N15" s="137"/>
      <c r="O15" s="137">
        <v>1</v>
      </c>
      <c r="P15" s="137"/>
      <c r="Q15" s="137"/>
      <c r="R15" s="137">
        <v>1</v>
      </c>
      <c r="S15" s="137"/>
      <c r="T15" s="137"/>
      <c r="U15" s="137">
        <v>1</v>
      </c>
      <c r="V15" s="137"/>
      <c r="W15" s="137"/>
      <c r="X15" s="137">
        <v>1</v>
      </c>
      <c r="Y15" s="137"/>
      <c r="Z15" s="137"/>
      <c r="AA15" s="137">
        <v>1</v>
      </c>
      <c r="AB15" s="137"/>
      <c r="AC15" s="137"/>
      <c r="AD15" s="137">
        <v>1</v>
      </c>
      <c r="AE15" s="137"/>
      <c r="AF15" s="137"/>
      <c r="AG15" s="137">
        <v>1</v>
      </c>
      <c r="AH15" s="137"/>
      <c r="AI15" s="137"/>
      <c r="AJ15" s="137">
        <v>1</v>
      </c>
      <c r="AK15" s="137"/>
      <c r="AL15" s="137"/>
      <c r="AM15" s="137">
        <v>1</v>
      </c>
      <c r="AN15" s="137"/>
      <c r="AO15" s="137"/>
      <c r="AP15" s="137"/>
      <c r="AQ15" s="137">
        <v>1</v>
      </c>
      <c r="AR15" s="137"/>
      <c r="AS15" s="137">
        <v>1</v>
      </c>
      <c r="AT15" s="137"/>
      <c r="AU15" s="137"/>
      <c r="AV15" s="137">
        <v>1</v>
      </c>
      <c r="AW15" s="137"/>
      <c r="AX15" s="137"/>
      <c r="AY15" s="137">
        <v>1</v>
      </c>
      <c r="AZ15" s="137"/>
      <c r="BA15" s="137"/>
      <c r="BB15" s="137">
        <v>1</v>
      </c>
      <c r="BC15" s="137"/>
      <c r="BD15" s="137"/>
      <c r="BE15" s="137">
        <v>1</v>
      </c>
      <c r="BF15" s="137"/>
      <c r="BG15" s="137"/>
      <c r="BH15" s="137">
        <v>1</v>
      </c>
      <c r="BI15" s="137"/>
      <c r="BJ15" s="137"/>
      <c r="BK15" s="137">
        <v>1</v>
      </c>
      <c r="BL15" s="137"/>
      <c r="BM15" s="137"/>
      <c r="BN15" s="137"/>
      <c r="BO15" s="137">
        <v>1</v>
      </c>
      <c r="BP15" s="137"/>
      <c r="BQ15" s="137">
        <v>1</v>
      </c>
      <c r="BR15" s="137"/>
      <c r="BS15" s="137"/>
      <c r="BT15" s="137">
        <v>1</v>
      </c>
      <c r="BU15" s="137"/>
      <c r="BV15" s="137"/>
      <c r="BW15" s="137">
        <v>1</v>
      </c>
      <c r="BX15" s="137"/>
      <c r="BY15" s="137"/>
      <c r="BZ15" s="137">
        <v>1</v>
      </c>
      <c r="CA15" s="137"/>
      <c r="CB15" s="137"/>
      <c r="CC15" s="137">
        <v>1</v>
      </c>
      <c r="CD15" s="137"/>
      <c r="CE15" s="137"/>
      <c r="CF15" s="137">
        <v>1</v>
      </c>
      <c r="CG15" s="137"/>
      <c r="CH15" s="137"/>
      <c r="CI15" s="137">
        <v>1</v>
      </c>
      <c r="CJ15" s="137"/>
      <c r="CK15" s="137"/>
      <c r="CL15" s="137">
        <v>1</v>
      </c>
      <c r="CM15" s="137"/>
      <c r="CN15" s="137"/>
      <c r="CO15" s="137">
        <v>1</v>
      </c>
      <c r="CP15" s="137"/>
      <c r="CQ15" s="137"/>
      <c r="CR15" s="137"/>
      <c r="CS15" s="137">
        <v>1</v>
      </c>
      <c r="CT15" s="4"/>
      <c r="CU15" s="4"/>
      <c r="CV15" s="4">
        <v>1</v>
      </c>
      <c r="CW15" s="137"/>
      <c r="CX15" s="137"/>
      <c r="CY15" s="137">
        <v>1</v>
      </c>
      <c r="CZ15" s="137"/>
      <c r="DA15" s="137">
        <v>1</v>
      </c>
      <c r="DB15" s="137"/>
      <c r="DC15" s="137"/>
      <c r="DD15" s="137"/>
      <c r="DE15" s="137">
        <v>1</v>
      </c>
      <c r="DF15" s="137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21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20">
        <v>1</v>
      </c>
      <c r="GN15" s="20"/>
      <c r="GO15" s="20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2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/>
      <c r="JB15" s="4">
        <v>1</v>
      </c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/>
      <c r="ME15" s="4">
        <v>1</v>
      </c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/>
      <c r="MQ15" s="4">
        <v>1</v>
      </c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>
        <v>1</v>
      </c>
      <c r="OG15" s="4"/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/>
      <c r="QI15" s="4">
        <v>1</v>
      </c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>
        <v>1</v>
      </c>
      <c r="QX15" s="4"/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>
        <v>1</v>
      </c>
      <c r="RJ15" s="4"/>
      <c r="RK15" s="4"/>
      <c r="RL15" s="4">
        <v>1</v>
      </c>
      <c r="RM15" s="4"/>
      <c r="RN15" s="4"/>
      <c r="RO15" s="4"/>
      <c r="RP15" s="4">
        <v>1</v>
      </c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21"/>
      <c r="TQ15" s="4">
        <v>1</v>
      </c>
      <c r="TR15" s="4"/>
      <c r="TS15" s="21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20">
        <v>1</v>
      </c>
      <c r="US15" s="20"/>
      <c r="UT15" s="20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21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5.75" x14ac:dyDescent="0.25">
      <c r="A16" s="2">
        <v>3</v>
      </c>
      <c r="B16" s="137" t="s">
        <v>3238</v>
      </c>
      <c r="C16" s="140">
        <v>1</v>
      </c>
      <c r="D16" s="140"/>
      <c r="E16" s="137"/>
      <c r="F16" s="137">
        <v>1</v>
      </c>
      <c r="G16" s="137"/>
      <c r="H16" s="137"/>
      <c r="I16" s="137">
        <v>1</v>
      </c>
      <c r="J16" s="137"/>
      <c r="K16" s="137"/>
      <c r="L16" s="137">
        <v>1</v>
      </c>
      <c r="M16" s="137"/>
      <c r="N16" s="137"/>
      <c r="O16" s="137">
        <v>1</v>
      </c>
      <c r="P16" s="137"/>
      <c r="Q16" s="137"/>
      <c r="R16" s="137">
        <v>1</v>
      </c>
      <c r="S16" s="137"/>
      <c r="T16" s="137"/>
      <c r="U16" s="137">
        <v>1</v>
      </c>
      <c r="V16" s="137"/>
      <c r="W16" s="137"/>
      <c r="X16" s="137">
        <v>1</v>
      </c>
      <c r="Y16" s="137"/>
      <c r="Z16" s="137"/>
      <c r="AA16" s="137">
        <v>1</v>
      </c>
      <c r="AB16" s="137"/>
      <c r="AC16" s="137"/>
      <c r="AD16" s="137">
        <v>1</v>
      </c>
      <c r="AE16" s="137"/>
      <c r="AF16" s="137"/>
      <c r="AG16" s="137">
        <v>1</v>
      </c>
      <c r="AH16" s="137"/>
      <c r="AI16" s="137"/>
      <c r="AJ16" s="137">
        <v>1</v>
      </c>
      <c r="AK16" s="137"/>
      <c r="AL16" s="137"/>
      <c r="AM16" s="137">
        <v>1</v>
      </c>
      <c r="AN16" s="137"/>
      <c r="AO16" s="137"/>
      <c r="AP16" s="137"/>
      <c r="AQ16" s="137">
        <v>1</v>
      </c>
      <c r="AR16" s="137"/>
      <c r="AS16" s="137">
        <v>1</v>
      </c>
      <c r="AT16" s="137"/>
      <c r="AU16" s="137"/>
      <c r="AV16" s="137">
        <v>1</v>
      </c>
      <c r="AW16" s="137"/>
      <c r="AX16" s="137"/>
      <c r="AY16" s="137">
        <v>1</v>
      </c>
      <c r="AZ16" s="137"/>
      <c r="BA16" s="137"/>
      <c r="BB16" s="137">
        <v>1</v>
      </c>
      <c r="BC16" s="137"/>
      <c r="BD16" s="137"/>
      <c r="BE16" s="137">
        <v>1</v>
      </c>
      <c r="BF16" s="137"/>
      <c r="BG16" s="137"/>
      <c r="BH16" s="137">
        <v>1</v>
      </c>
      <c r="BI16" s="137"/>
      <c r="BJ16" s="137"/>
      <c r="BK16" s="137">
        <v>1</v>
      </c>
      <c r="BL16" s="4"/>
      <c r="BM16" s="137"/>
      <c r="BN16" s="137"/>
      <c r="BO16" s="137">
        <v>1</v>
      </c>
      <c r="BP16" s="137"/>
      <c r="BQ16" s="137">
        <v>1</v>
      </c>
      <c r="BR16" s="137"/>
      <c r="BS16" s="137"/>
      <c r="BT16" s="137"/>
      <c r="BU16" s="137">
        <v>1</v>
      </c>
      <c r="BV16" s="137"/>
      <c r="BW16" s="137">
        <v>1</v>
      </c>
      <c r="BX16" s="137"/>
      <c r="BY16" s="137"/>
      <c r="BZ16" s="137">
        <v>1</v>
      </c>
      <c r="CA16" s="137"/>
      <c r="CB16" s="137"/>
      <c r="CC16" s="137">
        <v>1</v>
      </c>
      <c r="CD16" s="137"/>
      <c r="CE16" s="137"/>
      <c r="CF16" s="137">
        <v>1</v>
      </c>
      <c r="CG16" s="137"/>
      <c r="CH16" s="137"/>
      <c r="CI16" s="137">
        <v>1</v>
      </c>
      <c r="CJ16" s="137"/>
      <c r="CK16" s="137"/>
      <c r="CL16" s="137">
        <v>1</v>
      </c>
      <c r="CM16" s="137"/>
      <c r="CN16" s="137"/>
      <c r="CO16" s="137">
        <v>1</v>
      </c>
      <c r="CP16" s="137"/>
      <c r="CQ16" s="137"/>
      <c r="CR16" s="137">
        <v>1</v>
      </c>
      <c r="CS16" s="137"/>
      <c r="CT16" s="4"/>
      <c r="CU16" s="4">
        <v>1</v>
      </c>
      <c r="CV16" s="4"/>
      <c r="CW16" s="137"/>
      <c r="CX16" s="137">
        <v>1</v>
      </c>
      <c r="CY16" s="137"/>
      <c r="CZ16" s="137"/>
      <c r="DA16" s="137">
        <v>1</v>
      </c>
      <c r="DB16" s="137"/>
      <c r="DC16" s="137"/>
      <c r="DD16" s="137">
        <v>1</v>
      </c>
      <c r="DE16" s="137"/>
      <c r="DF16" s="137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21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>
        <v>1</v>
      </c>
      <c r="IM16" s="4"/>
      <c r="IN16" s="4"/>
      <c r="IO16" s="2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21"/>
      <c r="TQ16" s="4">
        <v>1</v>
      </c>
      <c r="TR16" s="4"/>
      <c r="TS16" s="21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21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635" ht="15.75" x14ac:dyDescent="0.25">
      <c r="A17" s="2">
        <v>4</v>
      </c>
      <c r="B17" s="137" t="s">
        <v>3239</v>
      </c>
      <c r="C17" s="140">
        <v>1</v>
      </c>
      <c r="D17" s="140"/>
      <c r="E17" s="137"/>
      <c r="F17" s="137">
        <v>1</v>
      </c>
      <c r="G17" s="137"/>
      <c r="H17" s="137"/>
      <c r="I17" s="137">
        <v>1</v>
      </c>
      <c r="J17" s="137"/>
      <c r="K17" s="137"/>
      <c r="L17" s="137">
        <v>1</v>
      </c>
      <c r="M17" s="137"/>
      <c r="N17" s="137"/>
      <c r="O17" s="137">
        <v>1</v>
      </c>
      <c r="P17" s="137"/>
      <c r="Q17" s="137"/>
      <c r="R17" s="137">
        <v>1</v>
      </c>
      <c r="S17" s="137"/>
      <c r="T17" s="137"/>
      <c r="U17" s="137">
        <v>1</v>
      </c>
      <c r="V17" s="137"/>
      <c r="W17" s="137"/>
      <c r="X17" s="137">
        <v>1</v>
      </c>
      <c r="Y17" s="137"/>
      <c r="Z17" s="137"/>
      <c r="AA17" s="137">
        <v>1</v>
      </c>
      <c r="AB17" s="137"/>
      <c r="AC17" s="137"/>
      <c r="AD17" s="137">
        <v>1</v>
      </c>
      <c r="AE17" s="137"/>
      <c r="AF17" s="137"/>
      <c r="AG17" s="137">
        <v>1</v>
      </c>
      <c r="AH17" s="137"/>
      <c r="AI17" s="137"/>
      <c r="AJ17" s="137">
        <v>1</v>
      </c>
      <c r="AK17" s="137"/>
      <c r="AL17" s="137"/>
      <c r="AM17" s="137">
        <v>1</v>
      </c>
      <c r="AN17" s="137"/>
      <c r="AO17" s="137"/>
      <c r="AP17" s="137">
        <v>1</v>
      </c>
      <c r="AQ17" s="137"/>
      <c r="AR17" s="137"/>
      <c r="AS17" s="137">
        <v>1</v>
      </c>
      <c r="AT17" s="137"/>
      <c r="AU17" s="137"/>
      <c r="AV17" s="137">
        <v>1</v>
      </c>
      <c r="AW17" s="137"/>
      <c r="AX17" s="137"/>
      <c r="AY17" s="137">
        <v>1</v>
      </c>
      <c r="AZ17" s="137"/>
      <c r="BA17" s="137"/>
      <c r="BB17" s="137">
        <v>1</v>
      </c>
      <c r="BC17" s="137"/>
      <c r="BD17" s="137"/>
      <c r="BE17" s="137">
        <v>1</v>
      </c>
      <c r="BF17" s="137"/>
      <c r="BG17" s="137"/>
      <c r="BH17" s="137">
        <v>1</v>
      </c>
      <c r="BI17" s="137"/>
      <c r="BJ17" s="137"/>
      <c r="BK17" s="137">
        <v>1</v>
      </c>
      <c r="BL17" s="4"/>
      <c r="BM17" s="137"/>
      <c r="BN17" s="137"/>
      <c r="BO17" s="137">
        <v>1</v>
      </c>
      <c r="BP17" s="137"/>
      <c r="BQ17" s="137">
        <v>1</v>
      </c>
      <c r="BR17" s="137"/>
      <c r="BS17" s="137"/>
      <c r="BT17" s="137"/>
      <c r="BU17" s="137">
        <v>1</v>
      </c>
      <c r="BV17" s="137"/>
      <c r="BW17" s="137">
        <v>1</v>
      </c>
      <c r="BX17" s="137"/>
      <c r="BY17" s="137"/>
      <c r="BZ17" s="137">
        <v>1</v>
      </c>
      <c r="CA17" s="137"/>
      <c r="CB17" s="137"/>
      <c r="CC17" s="137">
        <v>1</v>
      </c>
      <c r="CD17" s="137"/>
      <c r="CE17" s="137"/>
      <c r="CF17" s="137">
        <v>1</v>
      </c>
      <c r="CG17" s="137"/>
      <c r="CH17" s="137"/>
      <c r="CI17" s="137">
        <v>1</v>
      </c>
      <c r="CJ17" s="137"/>
      <c r="CK17" s="137"/>
      <c r="CL17" s="137">
        <v>1</v>
      </c>
      <c r="CM17" s="137"/>
      <c r="CN17" s="137"/>
      <c r="CO17" s="137">
        <v>1</v>
      </c>
      <c r="CP17" s="137"/>
      <c r="CQ17" s="137"/>
      <c r="CR17" s="137">
        <v>1</v>
      </c>
      <c r="CS17" s="137"/>
      <c r="CT17" s="4"/>
      <c r="CU17" s="4">
        <v>1</v>
      </c>
      <c r="CV17" s="4"/>
      <c r="CW17" s="137"/>
      <c r="CX17" s="137">
        <v>1</v>
      </c>
      <c r="CY17" s="137"/>
      <c r="CZ17" s="137"/>
      <c r="DA17" s="137">
        <v>1</v>
      </c>
      <c r="DB17" s="137"/>
      <c r="DC17" s="137"/>
      <c r="DD17" s="137">
        <v>1</v>
      </c>
      <c r="DE17" s="137"/>
      <c r="DF17" s="137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21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2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/>
      <c r="JB17" s="4">
        <v>1</v>
      </c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/>
      <c r="QU17" s="4">
        <v>1</v>
      </c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/>
      <c r="RG17" s="4">
        <v>1</v>
      </c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21"/>
      <c r="TQ17" s="4">
        <v>1</v>
      </c>
      <c r="TR17" s="4"/>
      <c r="TS17" s="21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21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</row>
    <row r="18" spans="1:635" ht="15.75" x14ac:dyDescent="0.25">
      <c r="A18" s="2">
        <v>5</v>
      </c>
      <c r="B18" s="137" t="s">
        <v>3240</v>
      </c>
      <c r="C18" s="140">
        <v>1</v>
      </c>
      <c r="D18" s="140"/>
      <c r="E18" s="137"/>
      <c r="F18" s="137">
        <v>1</v>
      </c>
      <c r="G18" s="137"/>
      <c r="H18" s="137"/>
      <c r="I18" s="137">
        <v>1</v>
      </c>
      <c r="J18" s="137"/>
      <c r="K18" s="137"/>
      <c r="L18" s="137">
        <v>1</v>
      </c>
      <c r="M18" s="137"/>
      <c r="N18" s="137"/>
      <c r="O18" s="137">
        <v>1</v>
      </c>
      <c r="P18" s="137"/>
      <c r="Q18" s="137"/>
      <c r="R18" s="137">
        <v>1</v>
      </c>
      <c r="S18" s="137"/>
      <c r="T18" s="137"/>
      <c r="U18" s="137">
        <v>1</v>
      </c>
      <c r="V18" s="137"/>
      <c r="W18" s="137"/>
      <c r="X18" s="137"/>
      <c r="Y18" s="137">
        <v>1</v>
      </c>
      <c r="Z18" s="137"/>
      <c r="AA18" s="137">
        <v>1</v>
      </c>
      <c r="AB18" s="137"/>
      <c r="AC18" s="137"/>
      <c r="AD18" s="137">
        <v>1</v>
      </c>
      <c r="AE18" s="137"/>
      <c r="AF18" s="137"/>
      <c r="AG18" s="137"/>
      <c r="AH18" s="137">
        <v>1</v>
      </c>
      <c r="AI18" s="137"/>
      <c r="AJ18" s="137">
        <v>1</v>
      </c>
      <c r="AK18" s="137"/>
      <c r="AL18" s="137"/>
      <c r="AM18" s="137">
        <v>1</v>
      </c>
      <c r="AN18" s="137"/>
      <c r="AO18" s="137"/>
      <c r="AP18" s="137"/>
      <c r="AQ18" s="137">
        <v>1</v>
      </c>
      <c r="AR18" s="137"/>
      <c r="AS18" s="137">
        <v>1</v>
      </c>
      <c r="AT18" s="137"/>
      <c r="AU18" s="137"/>
      <c r="AV18" s="137">
        <v>1</v>
      </c>
      <c r="AW18" s="137"/>
      <c r="AX18" s="137"/>
      <c r="AY18" s="137">
        <v>1</v>
      </c>
      <c r="AZ18" s="137"/>
      <c r="BA18" s="137"/>
      <c r="BB18" s="137">
        <v>1</v>
      </c>
      <c r="BC18" s="137"/>
      <c r="BD18" s="137"/>
      <c r="BE18" s="137">
        <v>1</v>
      </c>
      <c r="BF18" s="137"/>
      <c r="BG18" s="137"/>
      <c r="BH18" s="137">
        <v>1</v>
      </c>
      <c r="BI18" s="137"/>
      <c r="BJ18" s="137"/>
      <c r="BK18" s="137">
        <v>1</v>
      </c>
      <c r="BL18" s="4"/>
      <c r="BM18" s="137"/>
      <c r="BN18" s="137"/>
      <c r="BO18" s="137">
        <v>1</v>
      </c>
      <c r="BP18" s="137"/>
      <c r="BQ18" s="137">
        <v>1</v>
      </c>
      <c r="BR18" s="137"/>
      <c r="BS18" s="137"/>
      <c r="BT18" s="137">
        <v>1</v>
      </c>
      <c r="BU18" s="137"/>
      <c r="BV18" s="137"/>
      <c r="BW18" s="137">
        <v>1</v>
      </c>
      <c r="BX18" s="137"/>
      <c r="BY18" s="137"/>
      <c r="BZ18" s="137">
        <v>1</v>
      </c>
      <c r="CA18" s="137"/>
      <c r="CB18" s="137"/>
      <c r="CC18" s="137">
        <v>1</v>
      </c>
      <c r="CD18" s="137"/>
      <c r="CE18" s="137"/>
      <c r="CF18" s="137">
        <v>1</v>
      </c>
      <c r="CG18" s="137"/>
      <c r="CH18" s="137"/>
      <c r="CI18" s="137">
        <v>1</v>
      </c>
      <c r="CJ18" s="137"/>
      <c r="CK18" s="137"/>
      <c r="CL18" s="137">
        <v>1</v>
      </c>
      <c r="CM18" s="137"/>
      <c r="CN18" s="137"/>
      <c r="CO18" s="137">
        <v>1</v>
      </c>
      <c r="CP18" s="137"/>
      <c r="CQ18" s="137"/>
      <c r="CR18" s="137">
        <v>1</v>
      </c>
      <c r="CS18" s="137"/>
      <c r="CT18" s="4"/>
      <c r="CU18" s="4">
        <v>1</v>
      </c>
      <c r="CV18" s="4"/>
      <c r="CW18" s="137"/>
      <c r="CX18" s="137">
        <v>1</v>
      </c>
      <c r="CY18" s="137"/>
      <c r="CZ18" s="137"/>
      <c r="DA18" s="137">
        <v>1</v>
      </c>
      <c r="DB18" s="137"/>
      <c r="DC18" s="137"/>
      <c r="DD18" s="137">
        <v>1</v>
      </c>
      <c r="DE18" s="137"/>
      <c r="DF18" s="137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21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2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/>
      <c r="LJ18" s="4">
        <v>1</v>
      </c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/>
      <c r="RG18" s="4">
        <v>1</v>
      </c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21"/>
      <c r="TQ18" s="4">
        <v>1</v>
      </c>
      <c r="TR18" s="4"/>
      <c r="TS18" s="21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21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</row>
    <row r="19" spans="1:635" ht="15.75" x14ac:dyDescent="0.25">
      <c r="A19" s="2">
        <v>6</v>
      </c>
      <c r="B19" s="141" t="s">
        <v>3241</v>
      </c>
      <c r="C19" s="3">
        <v>1</v>
      </c>
      <c r="D19" s="3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/>
      <c r="BP19" s="4">
        <v>1</v>
      </c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21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2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/>
      <c r="KX19" s="4">
        <v>1</v>
      </c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>
        <v>1</v>
      </c>
      <c r="LW19" s="4"/>
      <c r="LX19" s="4">
        <v>1</v>
      </c>
      <c r="LY19" s="4"/>
      <c r="LZ19" s="4"/>
      <c r="MA19" s="4">
        <v>1</v>
      </c>
      <c r="MB19" s="4"/>
      <c r="MC19" s="4"/>
      <c r="MD19" s="4"/>
      <c r="ME19" s="4">
        <v>1</v>
      </c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/>
      <c r="NR19" s="4">
        <v>1</v>
      </c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/>
      <c r="OP19" s="4">
        <v>1</v>
      </c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21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21"/>
      <c r="TQ19" s="4">
        <v>1</v>
      </c>
      <c r="TR19" s="4"/>
      <c r="TS19" s="21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21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</row>
    <row r="20" spans="1:635" ht="15.75" x14ac:dyDescent="0.25">
      <c r="A20" s="2">
        <v>7</v>
      </c>
      <c r="B20" s="141" t="s">
        <v>3242</v>
      </c>
      <c r="C20" s="3">
        <v>1</v>
      </c>
      <c r="D20" s="3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21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2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/>
      <c r="JB20" s="4">
        <v>1</v>
      </c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/>
      <c r="OG20" s="4">
        <v>1</v>
      </c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>
        <v>1</v>
      </c>
      <c r="OS20" s="4"/>
      <c r="OT20" s="4"/>
      <c r="OU20" s="4"/>
      <c r="OV20" s="4">
        <v>1</v>
      </c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/>
      <c r="QO20" s="4">
        <v>1</v>
      </c>
      <c r="QP20" s="4"/>
      <c r="QQ20" s="4"/>
      <c r="QR20" s="4">
        <v>1</v>
      </c>
      <c r="QS20" s="4"/>
      <c r="QT20" s="4"/>
      <c r="QU20" s="4">
        <v>1</v>
      </c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/>
      <c r="RG20" s="4">
        <v>1</v>
      </c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21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21"/>
      <c r="TQ20" s="4">
        <v>1</v>
      </c>
      <c r="TR20" s="4"/>
      <c r="TS20" s="21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21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635" x14ac:dyDescent="0.25">
      <c r="A21" s="3">
        <v>8</v>
      </c>
      <c r="B21" s="141" t="s">
        <v>3243</v>
      </c>
      <c r="C21" s="3">
        <v>1</v>
      </c>
      <c r="D21" s="3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">
        <v>1</v>
      </c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2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>
        <v>1</v>
      </c>
      <c r="LP21" s="4"/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>
        <v>1</v>
      </c>
      <c r="MB21" s="4"/>
      <c r="MC21" s="4"/>
      <c r="MD21" s="4"/>
      <c r="ME21" s="4">
        <v>1</v>
      </c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/>
      <c r="RG21" s="4">
        <v>1</v>
      </c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21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21"/>
      <c r="TQ21" s="4">
        <v>1</v>
      </c>
      <c r="TR21" s="4"/>
      <c r="TS21" s="21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21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</row>
    <row r="22" spans="1:635" x14ac:dyDescent="0.25">
      <c r="A22" s="77" t="s">
        <v>333</v>
      </c>
      <c r="B22" s="78"/>
      <c r="C22" s="3">
        <f>SUM(C14:C21)</f>
        <v>8</v>
      </c>
      <c r="D22" s="3">
        <f>SUM(D14:D21)</f>
        <v>0</v>
      </c>
      <c r="E22" s="3">
        <f>SUM(E14:E21)</f>
        <v>0</v>
      </c>
      <c r="F22" s="3">
        <f>SUM(F14:F21)</f>
        <v>8</v>
      </c>
      <c r="G22" s="3">
        <f>SUM(G14:G21)</f>
        <v>0</v>
      </c>
      <c r="H22" s="3">
        <f>SUM(H14:H21)</f>
        <v>0</v>
      </c>
      <c r="I22" s="3">
        <f>SUM(I14:I21)</f>
        <v>8</v>
      </c>
      <c r="J22" s="3">
        <f>SUM(J14:J21)</f>
        <v>0</v>
      </c>
      <c r="K22" s="3">
        <f>SUM(K14:K21)</f>
        <v>0</v>
      </c>
      <c r="L22" s="3">
        <f>SUM(L14:L21)</f>
        <v>8</v>
      </c>
      <c r="M22" s="3">
        <f>SUM(M14:M21)</f>
        <v>0</v>
      </c>
      <c r="N22" s="3">
        <f>SUM(N14:N21)</f>
        <v>0</v>
      </c>
      <c r="O22" s="3">
        <f>SUM(O14:O21)</f>
        <v>8</v>
      </c>
      <c r="P22" s="3">
        <f>SUM(P14:P21)</f>
        <v>0</v>
      </c>
      <c r="Q22" s="3">
        <f>SUM(Q14:Q21)</f>
        <v>0</v>
      </c>
      <c r="R22" s="3">
        <f>SUM(R14:R21)</f>
        <v>8</v>
      </c>
      <c r="S22" s="3">
        <f>SUM(S14:S21)</f>
        <v>0</v>
      </c>
      <c r="T22" s="3">
        <f>SUM(T14:T21)</f>
        <v>0</v>
      </c>
      <c r="U22" s="3">
        <f>SUM(U14:U21)</f>
        <v>8</v>
      </c>
      <c r="V22" s="3">
        <f>SUM(V14:V21)</f>
        <v>0</v>
      </c>
      <c r="W22" s="3">
        <f>SUM(W14:W21)</f>
        <v>0</v>
      </c>
      <c r="X22" s="3">
        <f>SUM(X14:X21)</f>
        <v>6</v>
      </c>
      <c r="Y22" s="3">
        <f>SUM(Y14:Y21)</f>
        <v>2</v>
      </c>
      <c r="Z22" s="3">
        <f>SUM(Z14:Z21)</f>
        <v>0</v>
      </c>
      <c r="AA22" s="3">
        <f>SUM(AA14:AA21)</f>
        <v>8</v>
      </c>
      <c r="AB22" s="3">
        <f>SUM(AB14:AB21)</f>
        <v>0</v>
      </c>
      <c r="AC22" s="3">
        <f>SUM(AC14:AC21)</f>
        <v>0</v>
      </c>
      <c r="AD22" s="3">
        <f>SUM(AD14:AD21)</f>
        <v>8</v>
      </c>
      <c r="AE22" s="3">
        <f>SUM(AE14:AE21)</f>
        <v>0</v>
      </c>
      <c r="AF22" s="3">
        <f>SUM(AF14:AF21)</f>
        <v>0</v>
      </c>
      <c r="AG22" s="3">
        <f>SUM(AG14:AG21)</f>
        <v>6</v>
      </c>
      <c r="AH22" s="3">
        <f>SUM(AH14:AH21)</f>
        <v>2</v>
      </c>
      <c r="AI22" s="3">
        <f>SUM(AI14:AI21)</f>
        <v>0</v>
      </c>
      <c r="AJ22" s="3">
        <f>SUM(AJ14:AJ21)</f>
        <v>8</v>
      </c>
      <c r="AK22" s="3">
        <f>SUM(AK14:AK21)</f>
        <v>0</v>
      </c>
      <c r="AL22" s="3">
        <f>SUM(AL14:AL21)</f>
        <v>0</v>
      </c>
      <c r="AM22" s="3">
        <f>SUM(AM14:AM21)</f>
        <v>7</v>
      </c>
      <c r="AN22" s="3">
        <f>SUM(AN14:AN21)</f>
        <v>1</v>
      </c>
      <c r="AO22" s="3">
        <f>SUM(AO14:AO21)</f>
        <v>0</v>
      </c>
      <c r="AP22" s="3">
        <f>SUM(AP14:AP21)</f>
        <v>2</v>
      </c>
      <c r="AQ22" s="3">
        <f>SUM(AQ14:AQ21)</f>
        <v>6</v>
      </c>
      <c r="AR22" s="3">
        <f>SUM(AR14:AR21)</f>
        <v>0</v>
      </c>
      <c r="AS22" s="3">
        <f>SUM(AS14:AS21)</f>
        <v>8</v>
      </c>
      <c r="AT22" s="3">
        <f>SUM(AT14:AT21)</f>
        <v>0</v>
      </c>
      <c r="AU22" s="3">
        <f>SUM(AU14:AU21)</f>
        <v>0</v>
      </c>
      <c r="AV22" s="3">
        <f>SUM(AV14:AV21)</f>
        <v>8</v>
      </c>
      <c r="AW22" s="3">
        <f>SUM(AW14:AW21)</f>
        <v>0</v>
      </c>
      <c r="AX22" s="3">
        <f>SUM(AX14:AX21)</f>
        <v>0</v>
      </c>
      <c r="AY22" s="3">
        <f>SUM(AY14:AY21)</f>
        <v>8</v>
      </c>
      <c r="AZ22" s="3">
        <f>SUM(AZ14:AZ21)</f>
        <v>0</v>
      </c>
      <c r="BA22" s="3">
        <f>SUM(BA14:BA21)</f>
        <v>0</v>
      </c>
      <c r="BB22" s="3">
        <f>SUM(BB14:BB21)</f>
        <v>8</v>
      </c>
      <c r="BC22" s="3">
        <f>SUM(BC14:BC21)</f>
        <v>0</v>
      </c>
      <c r="BD22" s="3">
        <f>SUM(BD14:BD21)</f>
        <v>0</v>
      </c>
      <c r="BE22" s="3">
        <f>SUM(BE14:BE21)</f>
        <v>8</v>
      </c>
      <c r="BF22" s="3">
        <f>SUM(BF14:BF21)</f>
        <v>0</v>
      </c>
      <c r="BG22" s="3">
        <f>SUM(BG14:BG21)</f>
        <v>0</v>
      </c>
      <c r="BH22" s="3">
        <f>SUM(BH14:BH21)</f>
        <v>8</v>
      </c>
      <c r="BI22" s="3">
        <f>SUM(BI14:BI21)</f>
        <v>0</v>
      </c>
      <c r="BJ22" s="3">
        <f>SUM(BJ14:BJ21)</f>
        <v>0</v>
      </c>
      <c r="BK22" s="3">
        <f>SUM(BK14:BK21)</f>
        <v>8</v>
      </c>
      <c r="BL22" s="3">
        <f>SUM(BL14:BL21)</f>
        <v>0</v>
      </c>
      <c r="BM22" s="3">
        <f>SUM(BM14:BM21)</f>
        <v>0</v>
      </c>
      <c r="BN22" s="3">
        <f>SUM(BN14:BN21)</f>
        <v>0</v>
      </c>
      <c r="BO22" s="3">
        <f>SUM(BO14:BO21)</f>
        <v>7</v>
      </c>
      <c r="BP22" s="3">
        <f>SUM(BP14:BP21)</f>
        <v>1</v>
      </c>
      <c r="BQ22" s="3">
        <f>SUM(BQ14:BQ21)</f>
        <v>8</v>
      </c>
      <c r="BR22" s="3">
        <f>SUM(BR14:BR21)</f>
        <v>0</v>
      </c>
      <c r="BS22" s="3">
        <f>SUM(BS14:BS21)</f>
        <v>0</v>
      </c>
      <c r="BT22" s="3">
        <f>SUM(BT14:BT21)</f>
        <v>4</v>
      </c>
      <c r="BU22" s="3">
        <f>SUM(BU14:BU21)</f>
        <v>3</v>
      </c>
      <c r="BV22" s="3">
        <f>SUM(BV14:BV21)</f>
        <v>1</v>
      </c>
      <c r="BW22" s="3">
        <f>SUM(BW14:BW21)</f>
        <v>8</v>
      </c>
      <c r="BX22" s="3">
        <f>SUM(BX14:BX21)</f>
        <v>0</v>
      </c>
      <c r="BY22" s="3">
        <f>SUM(BY14:BY21)</f>
        <v>0</v>
      </c>
      <c r="BZ22" s="3">
        <f>SUM(BZ14:BZ21)</f>
        <v>8</v>
      </c>
      <c r="CA22" s="3">
        <f>SUM(CA14:CA21)</f>
        <v>0</v>
      </c>
      <c r="CB22" s="3">
        <f>SUM(CB14:CB21)</f>
        <v>0</v>
      </c>
      <c r="CC22" s="3">
        <f>SUM(CC14:CC21)</f>
        <v>8</v>
      </c>
      <c r="CD22" s="3">
        <f>SUM(CD14:CD21)</f>
        <v>0</v>
      </c>
      <c r="CE22" s="3">
        <f>SUM(CE14:CE21)</f>
        <v>0</v>
      </c>
      <c r="CF22" s="3">
        <f>SUM(CF14:CF21)</f>
        <v>8</v>
      </c>
      <c r="CG22" s="3">
        <f>SUM(CG14:CG21)</f>
        <v>0</v>
      </c>
      <c r="CH22" s="3">
        <f>SUM(CH14:CH21)</f>
        <v>0</v>
      </c>
      <c r="CI22" s="3">
        <f>SUM(CI14:CI21)</f>
        <v>7</v>
      </c>
      <c r="CJ22" s="3">
        <f>SUM(CJ14:CJ21)</f>
        <v>1</v>
      </c>
      <c r="CK22" s="3">
        <f>SUM(CK14:CK21)</f>
        <v>0</v>
      </c>
      <c r="CL22" s="3">
        <f>SUM(CL14:CL21)</f>
        <v>8</v>
      </c>
      <c r="CM22" s="3">
        <f>SUM(CM14:CM21)</f>
        <v>0</v>
      </c>
      <c r="CN22" s="3">
        <f>SUM(CN14:CN21)</f>
        <v>0</v>
      </c>
      <c r="CO22" s="3">
        <f>SUM(CO14:CO21)</f>
        <v>8</v>
      </c>
      <c r="CP22" s="3">
        <f>SUM(CP14:CP21)</f>
        <v>0</v>
      </c>
      <c r="CQ22" s="3">
        <f>SUM(CQ14:CQ21)</f>
        <v>0</v>
      </c>
      <c r="CR22" s="3">
        <f>SUM(CR14:CR21)</f>
        <v>6</v>
      </c>
      <c r="CS22" s="3">
        <f>SUM(CS14:CS21)</f>
        <v>2</v>
      </c>
      <c r="CT22" s="3">
        <f>SUM(CT14:CT21)</f>
        <v>0</v>
      </c>
      <c r="CU22" s="3">
        <f>SUM(CU14:CU21)</f>
        <v>7</v>
      </c>
      <c r="CV22" s="3">
        <f>SUM(CV14:CV21)</f>
        <v>1</v>
      </c>
      <c r="CW22" s="3">
        <f>SUM(CW14:CW21)</f>
        <v>0</v>
      </c>
      <c r="CX22" s="3">
        <f>SUM(CX14:CX21)</f>
        <v>6</v>
      </c>
      <c r="CY22" s="3">
        <f>SUM(CY14:CY21)</f>
        <v>2</v>
      </c>
      <c r="CZ22" s="3">
        <f>SUM(CZ14:CZ21)</f>
        <v>0</v>
      </c>
      <c r="DA22" s="3">
        <f>SUM(DA14:DA21)</f>
        <v>8</v>
      </c>
      <c r="DB22" s="3">
        <f>SUM(DB14:DB21)</f>
        <v>0</v>
      </c>
      <c r="DC22" s="3">
        <f>SUM(DC14:DC21)</f>
        <v>0</v>
      </c>
      <c r="DD22" s="3">
        <f>SUM(DD14:DD21)</f>
        <v>7</v>
      </c>
      <c r="DE22" s="3">
        <f>SUM(DE14:DE21)</f>
        <v>1</v>
      </c>
      <c r="DF22" s="3">
        <f>SUM(DF14:DF21)</f>
        <v>0</v>
      </c>
      <c r="DG22" s="3">
        <f>SUM(DG14:DG21)</f>
        <v>8</v>
      </c>
      <c r="DH22" s="3">
        <f>SUM(DH14:DH21)</f>
        <v>0</v>
      </c>
      <c r="DI22" s="3">
        <f>SUM(DI14:DI21)</f>
        <v>0</v>
      </c>
      <c r="DJ22" s="3">
        <f>SUM(DJ14:DJ21)</f>
        <v>7</v>
      </c>
      <c r="DK22" s="3">
        <f>SUM(DK14:DK21)</f>
        <v>1</v>
      </c>
      <c r="DL22" s="3">
        <f>SUM(DL14:DL21)</f>
        <v>0</v>
      </c>
      <c r="DM22" s="3">
        <f>SUM(DM14:DM21)</f>
        <v>8</v>
      </c>
      <c r="DN22" s="3">
        <f>SUM(DN14:DN21)</f>
        <v>0</v>
      </c>
      <c r="DO22" s="3">
        <f>SUM(DO14:DO21)</f>
        <v>0</v>
      </c>
      <c r="DP22" s="3">
        <f>SUM(DP14:DP21)</f>
        <v>8</v>
      </c>
      <c r="DQ22" s="3">
        <f>SUM(DQ14:DQ21)</f>
        <v>0</v>
      </c>
      <c r="DR22" s="3">
        <f>SUM(DR14:DR21)</f>
        <v>0</v>
      </c>
      <c r="DS22" s="3">
        <f>SUM(DS14:DS21)</f>
        <v>8</v>
      </c>
      <c r="DT22" s="3">
        <f>SUM(DT14:DT21)</f>
        <v>0</v>
      </c>
      <c r="DU22" s="3">
        <f>SUM(DU14:DU21)</f>
        <v>0</v>
      </c>
      <c r="DV22" s="3">
        <f>SUM(DV14:DV21)</f>
        <v>4</v>
      </c>
      <c r="DW22" s="3">
        <f>SUM(DW14:DW21)</f>
        <v>4</v>
      </c>
      <c r="DX22" s="3">
        <f>SUM(DX14:DX21)</f>
        <v>0</v>
      </c>
      <c r="DY22" s="3">
        <f>SUM(DY14:DY21)</f>
        <v>8</v>
      </c>
      <c r="DZ22" s="3">
        <f>SUM(DZ14:DZ21)</f>
        <v>0</v>
      </c>
      <c r="EA22" s="3">
        <f>SUM(EA14:EA21)</f>
        <v>0</v>
      </c>
      <c r="EB22" s="3">
        <f>SUM(EB14:EB21)</f>
        <v>8</v>
      </c>
      <c r="EC22" s="3">
        <f>SUM(EC14:EC21)</f>
        <v>0</v>
      </c>
      <c r="ED22" s="3">
        <f>SUM(ED14:ED21)</f>
        <v>0</v>
      </c>
      <c r="EE22" s="3">
        <f>SUM(EE14:EE21)</f>
        <v>8</v>
      </c>
      <c r="EF22" s="3">
        <f>SUM(EF14:EF21)</f>
        <v>0</v>
      </c>
      <c r="EG22" s="3">
        <f>SUM(EG14:EG21)</f>
        <v>0</v>
      </c>
      <c r="EH22" s="3">
        <f>SUM(EH14:EH21)</f>
        <v>7</v>
      </c>
      <c r="EI22" s="3">
        <f>SUM(EI14:EI21)</f>
        <v>1</v>
      </c>
      <c r="EJ22" s="3">
        <f>SUM(EJ14:EJ21)</f>
        <v>0</v>
      </c>
      <c r="EK22" s="3">
        <f>SUM(EK14:EK21)</f>
        <v>6</v>
      </c>
      <c r="EL22" s="3">
        <f>SUM(EL14:EL21)</f>
        <v>2</v>
      </c>
      <c r="EM22" s="3">
        <f>SUM(EM14:EM21)</f>
        <v>0</v>
      </c>
      <c r="EN22" s="3">
        <f>SUM(EN14:EN21)</f>
        <v>6</v>
      </c>
      <c r="EO22" s="3">
        <f>SUM(EO14:EO21)</f>
        <v>2</v>
      </c>
      <c r="EP22" s="3">
        <f>SUM(EP14:EP21)</f>
        <v>0</v>
      </c>
      <c r="EQ22" s="3">
        <f>SUM(EQ14:EQ21)</f>
        <v>3</v>
      </c>
      <c r="ER22" s="3">
        <f>SUM(ER14:ER21)</f>
        <v>5</v>
      </c>
      <c r="ES22" s="3">
        <f>SUM(ES14:ES21)</f>
        <v>0</v>
      </c>
      <c r="ET22" s="3">
        <f>SUM(ET14:ET21)</f>
        <v>8</v>
      </c>
      <c r="EU22" s="3">
        <f>SUM(EU14:EU21)</f>
        <v>0</v>
      </c>
      <c r="EV22" s="3">
        <f>SUM(EV14:EV21)</f>
        <v>0</v>
      </c>
      <c r="EW22" s="3">
        <f>SUM(EW14:EW21)</f>
        <v>6</v>
      </c>
      <c r="EX22" s="3">
        <f>SUM(EX14:EX21)</f>
        <v>2</v>
      </c>
      <c r="EY22" s="3">
        <f>SUM(EY14:EY21)</f>
        <v>0</v>
      </c>
      <c r="EZ22" s="3">
        <f>SUM(EZ14:EZ21)</f>
        <v>8</v>
      </c>
      <c r="FA22" s="3">
        <f>SUM(FA14:FA21)</f>
        <v>0</v>
      </c>
      <c r="FB22" s="3">
        <f>SUM(FB14:FB21)</f>
        <v>0</v>
      </c>
      <c r="FC22" s="3">
        <f>SUM(FC14:FC21)</f>
        <v>8</v>
      </c>
      <c r="FD22" s="3">
        <f>SUM(FD14:FD21)</f>
        <v>0</v>
      </c>
      <c r="FE22" s="3">
        <f>SUM(FE14:FE21)</f>
        <v>0</v>
      </c>
      <c r="FF22" s="3">
        <f>SUM(FF14:FF21)</f>
        <v>8</v>
      </c>
      <c r="FG22" s="3">
        <f>SUM(FG14:FG21)</f>
        <v>0</v>
      </c>
      <c r="FH22" s="3">
        <f>SUM(FH14:FH21)</f>
        <v>0</v>
      </c>
      <c r="FI22" s="3">
        <f>SUM(FI14:FI21)</f>
        <v>8</v>
      </c>
      <c r="FJ22" s="3">
        <f>SUM(FJ14:FJ21)</f>
        <v>0</v>
      </c>
      <c r="FK22" s="3">
        <f>SUM(FK14:FK21)</f>
        <v>0</v>
      </c>
      <c r="FL22" s="3">
        <f>SUM(FL14:FL21)</f>
        <v>8</v>
      </c>
      <c r="FM22" s="3">
        <f>SUM(FM14:FM21)</f>
        <v>0</v>
      </c>
      <c r="FN22" s="3">
        <f>SUM(FN14:FN21)</f>
        <v>0</v>
      </c>
      <c r="FO22" s="3">
        <f>SUM(FO14:FO21)</f>
        <v>8</v>
      </c>
      <c r="FP22" s="3">
        <f>SUM(FP14:FP21)</f>
        <v>0</v>
      </c>
      <c r="FQ22" s="3">
        <f>SUM(FQ14:FQ21)</f>
        <v>0</v>
      </c>
      <c r="FR22" s="3">
        <f>SUM(FR14:FR21)</f>
        <v>2</v>
      </c>
      <c r="FS22" s="3">
        <f>SUM(FS14:FS21)</f>
        <v>6</v>
      </c>
      <c r="FT22" s="3">
        <f>SUM(FT14:FT21)</f>
        <v>0</v>
      </c>
      <c r="FU22" s="3">
        <f>SUM(FU14:FU21)</f>
        <v>8</v>
      </c>
      <c r="FV22" s="3">
        <f>SUM(FV14:FV21)</f>
        <v>0</v>
      </c>
      <c r="FW22" s="3">
        <f>SUM(FW14:FW21)</f>
        <v>0</v>
      </c>
      <c r="FX22" s="3">
        <f>SUM(FX14:FX21)</f>
        <v>6</v>
      </c>
      <c r="FY22" s="3">
        <f>SUM(FY14:FY21)</f>
        <v>2</v>
      </c>
      <c r="FZ22" s="3">
        <f>SUM(FZ14:FZ21)</f>
        <v>0</v>
      </c>
      <c r="GA22" s="3">
        <f>SUM(GA14:GA21)</f>
        <v>8</v>
      </c>
      <c r="GB22" s="3">
        <f>SUM(GB14:GB21)</f>
        <v>0</v>
      </c>
      <c r="GC22" s="3">
        <f>SUM(GC14:GC21)</f>
        <v>0</v>
      </c>
      <c r="GD22" s="3">
        <f>SUM(GD14:GD21)</f>
        <v>8</v>
      </c>
      <c r="GE22" s="3">
        <f>SUM(GE14:GE21)</f>
        <v>0</v>
      </c>
      <c r="GF22" s="3">
        <f>SUM(GF14:GF21)</f>
        <v>0</v>
      </c>
      <c r="GG22" s="3">
        <f>SUM(GG14:GG21)</f>
        <v>8</v>
      </c>
      <c r="GH22" s="3">
        <f>SUM(GH14:GH21)</f>
        <v>0</v>
      </c>
      <c r="GI22" s="3">
        <f>SUM(GI14:GI21)</f>
        <v>0</v>
      </c>
      <c r="GJ22" s="3">
        <f>SUM(GJ14:GJ21)</f>
        <v>6</v>
      </c>
      <c r="GK22" s="3">
        <f>SUM(GK14:GK21)</f>
        <v>2</v>
      </c>
      <c r="GL22" s="3">
        <f>SUM(GL14:GL21)</f>
        <v>0</v>
      </c>
      <c r="GM22" s="3">
        <f>SUM(GM14:GM21)</f>
        <v>8</v>
      </c>
      <c r="GN22" s="3">
        <f>SUM(GN14:GN21)</f>
        <v>0</v>
      </c>
      <c r="GO22" s="3">
        <f>SUM(GO14:GO21)</f>
        <v>0</v>
      </c>
      <c r="GP22" s="3">
        <f>SUM(GP14:GP21)</f>
        <v>8</v>
      </c>
      <c r="GQ22" s="3">
        <f>SUM(GQ14:GQ21)</f>
        <v>0</v>
      </c>
      <c r="GR22" s="3">
        <f>SUM(GR14:GR21)</f>
        <v>0</v>
      </c>
      <c r="GS22" s="3">
        <f>SUM(GS14:GS21)</f>
        <v>8</v>
      </c>
      <c r="GT22" s="3">
        <f>SUM(GT14:GT21)</f>
        <v>0</v>
      </c>
      <c r="GU22" s="3">
        <f>SUM(GU14:GU21)</f>
        <v>0</v>
      </c>
      <c r="GV22" s="3">
        <f>SUM(GV14:GV21)</f>
        <v>8</v>
      </c>
      <c r="GW22" s="3">
        <f>SUM(GW14:GW21)</f>
        <v>0</v>
      </c>
      <c r="GX22" s="3">
        <f>SUM(GX14:GX21)</f>
        <v>0</v>
      </c>
      <c r="GY22" s="3">
        <f>SUM(GY14:GY21)</f>
        <v>7</v>
      </c>
      <c r="GZ22" s="3">
        <f>SUM(GZ14:GZ21)</f>
        <v>1</v>
      </c>
      <c r="HA22" s="3">
        <f>SUM(HA14:HA21)</f>
        <v>0</v>
      </c>
      <c r="HB22" s="3">
        <f>SUM(HB14:HB21)</f>
        <v>7</v>
      </c>
      <c r="HC22" s="3">
        <f>SUM(HC14:HC21)</f>
        <v>1</v>
      </c>
      <c r="HD22" s="3">
        <f>SUM(HD14:HD21)</f>
        <v>0</v>
      </c>
      <c r="HE22" s="3">
        <f>SUM(HE14:HE21)</f>
        <v>8</v>
      </c>
      <c r="HF22" s="3">
        <f>SUM(HF14:HF21)</f>
        <v>0</v>
      </c>
      <c r="HG22" s="3">
        <f>SUM(HG14:HG21)</f>
        <v>0</v>
      </c>
      <c r="HH22" s="3">
        <f>SUM(HH14:HH21)</f>
        <v>8</v>
      </c>
      <c r="HI22" s="3">
        <f>SUM(HI14:HI21)</f>
        <v>0</v>
      </c>
      <c r="HJ22" s="3">
        <f>SUM(HJ14:HJ21)</f>
        <v>0</v>
      </c>
      <c r="HK22" s="3">
        <f>SUM(HK14:HK21)</f>
        <v>8</v>
      </c>
      <c r="HL22" s="3">
        <f>SUM(HL14:HL21)</f>
        <v>0</v>
      </c>
      <c r="HM22" s="3">
        <f>SUM(HM14:HM21)</f>
        <v>0</v>
      </c>
      <c r="HN22" s="3">
        <f>SUM(HN14:HN21)</f>
        <v>7</v>
      </c>
      <c r="HO22" s="3">
        <f>SUM(HO14:HO21)</f>
        <v>1</v>
      </c>
      <c r="HP22" s="3">
        <f>SUM(HP14:HP21)</f>
        <v>0</v>
      </c>
      <c r="HQ22" s="3">
        <f>SUM(HQ14:HQ21)</f>
        <v>3</v>
      </c>
      <c r="HR22" s="3">
        <f>SUM(HR14:HR21)</f>
        <v>5</v>
      </c>
      <c r="HS22" s="3">
        <f>SUM(HS14:HS21)</f>
        <v>0</v>
      </c>
      <c r="HT22" s="3">
        <f>SUM(HT14:HT21)</f>
        <v>4</v>
      </c>
      <c r="HU22" s="3">
        <f>SUM(HU14:HU21)</f>
        <v>4</v>
      </c>
      <c r="HV22" s="3">
        <f>SUM(HV14:HV21)</f>
        <v>0</v>
      </c>
      <c r="HW22" s="3">
        <f>SUM(HW14:HW21)</f>
        <v>6</v>
      </c>
      <c r="HX22" s="3">
        <f>SUM(HX14:HX21)</f>
        <v>2</v>
      </c>
      <c r="HY22" s="3">
        <f>SUM(HY14:HY21)</f>
        <v>0</v>
      </c>
      <c r="HZ22" s="3">
        <f>SUM(HZ14:HZ21)</f>
        <v>5</v>
      </c>
      <c r="IA22" s="3">
        <f>SUM(IA14:IA21)</f>
        <v>3</v>
      </c>
      <c r="IB22" s="3">
        <f>SUM(IB14:IB21)</f>
        <v>0</v>
      </c>
      <c r="IC22" s="3">
        <f>SUM(IC14:IC21)</f>
        <v>0</v>
      </c>
      <c r="ID22" s="3">
        <f>SUM(ID14:ID21)</f>
        <v>8</v>
      </c>
      <c r="IE22" s="3">
        <f>SUM(IE14:IE21)</f>
        <v>0</v>
      </c>
      <c r="IF22" s="3">
        <f>SUM(IF14:IF21)</f>
        <v>4</v>
      </c>
      <c r="IG22" s="3">
        <f>SUM(IG14:IG21)</f>
        <v>4</v>
      </c>
      <c r="IH22" s="3">
        <f>SUM(IH14:IH21)</f>
        <v>0</v>
      </c>
      <c r="II22" s="3">
        <f>SUM(II14:II21)</f>
        <v>1</v>
      </c>
      <c r="IJ22" s="3">
        <f>SUM(IJ14:IJ21)</f>
        <v>7</v>
      </c>
      <c r="IK22" s="3">
        <f>SUM(IK14:IK21)</f>
        <v>0</v>
      </c>
      <c r="IL22" s="3">
        <f>SUM(IL14:IL21)</f>
        <v>2</v>
      </c>
      <c r="IM22" s="3">
        <f>SUM(IM14:IM21)</f>
        <v>6</v>
      </c>
      <c r="IN22" s="3">
        <f>SUM(IN14:IN21)</f>
        <v>0</v>
      </c>
      <c r="IO22" s="3">
        <f>SUM(IO14:IO21)</f>
        <v>8</v>
      </c>
      <c r="IP22" s="3">
        <f>SUM(IP14:IP21)</f>
        <v>0</v>
      </c>
      <c r="IQ22" s="3">
        <f>SUM(IQ14:IQ21)</f>
        <v>0</v>
      </c>
      <c r="IR22" s="3">
        <f>SUM(IR14:IR21)</f>
        <v>8</v>
      </c>
      <c r="IS22" s="3">
        <f>SUM(IS14:IS21)</f>
        <v>0</v>
      </c>
      <c r="IT22" s="3">
        <f>SUM(IT14:IT21)</f>
        <v>0</v>
      </c>
      <c r="IU22" s="3">
        <f>SUM(IU14:IU21)</f>
        <v>7</v>
      </c>
      <c r="IV22" s="3">
        <f>SUM(IV14:IV21)</f>
        <v>1</v>
      </c>
      <c r="IW22" s="3">
        <f>SUM(IW14:IW21)</f>
        <v>0</v>
      </c>
      <c r="IX22" s="3">
        <f>SUM(IX14:IX21)</f>
        <v>8</v>
      </c>
      <c r="IY22" s="3">
        <f>SUM(IY14:IY21)</f>
        <v>0</v>
      </c>
      <c r="IZ22" s="3">
        <f>SUM(IZ14:IZ21)</f>
        <v>0</v>
      </c>
      <c r="JA22" s="3">
        <f>SUM(JA14:JA21)</f>
        <v>5</v>
      </c>
      <c r="JB22" s="3">
        <f>SUM(JB14:JB21)</f>
        <v>3</v>
      </c>
      <c r="JC22" s="3">
        <f>SUM(JC14:JC21)</f>
        <v>0</v>
      </c>
      <c r="JD22" s="3">
        <f>SUM(JD14:JD21)</f>
        <v>8</v>
      </c>
      <c r="JE22" s="3">
        <f>SUM(JE14:JE21)</f>
        <v>0</v>
      </c>
      <c r="JF22" s="3">
        <f>SUM(JF14:JF21)</f>
        <v>0</v>
      </c>
      <c r="JG22" s="3">
        <f>SUM(JG14:JG21)</f>
        <v>8</v>
      </c>
      <c r="JH22" s="3">
        <f>SUM(JH14:JH21)</f>
        <v>0</v>
      </c>
      <c r="JI22" s="3">
        <f>SUM(JI14:JI21)</f>
        <v>0</v>
      </c>
      <c r="JJ22" s="3">
        <f>SUM(JJ14:JJ21)</f>
        <v>8</v>
      </c>
      <c r="JK22" s="3">
        <f>SUM(JK14:JK21)</f>
        <v>0</v>
      </c>
      <c r="JL22" s="3">
        <f>SUM(JL14:JL21)</f>
        <v>0</v>
      </c>
      <c r="JM22" s="3">
        <f>SUM(JM14:JM21)</f>
        <v>8</v>
      </c>
      <c r="JN22" s="3">
        <f>SUM(JN14:JN21)</f>
        <v>0</v>
      </c>
      <c r="JO22" s="3">
        <f>SUM(JO14:JO21)</f>
        <v>0</v>
      </c>
      <c r="JP22" s="3">
        <f>SUM(JP14:JP21)</f>
        <v>8</v>
      </c>
      <c r="JQ22" s="3">
        <f>SUM(JQ14:JQ21)</f>
        <v>0</v>
      </c>
      <c r="JR22" s="3">
        <f>SUM(JR14:JR21)</f>
        <v>0</v>
      </c>
      <c r="JS22" s="3">
        <f>SUM(JS14:JS21)</f>
        <v>8</v>
      </c>
      <c r="JT22" s="3">
        <f>SUM(JT14:JT21)</f>
        <v>0</v>
      </c>
      <c r="JU22" s="3">
        <f>SUM(JU14:JU21)</f>
        <v>0</v>
      </c>
      <c r="JV22" s="3">
        <f>SUM(JV14:JV21)</f>
        <v>8</v>
      </c>
      <c r="JW22" s="3">
        <f>SUM(JW14:JW21)</f>
        <v>0</v>
      </c>
      <c r="JX22" s="3">
        <f>SUM(JX14:JX21)</f>
        <v>0</v>
      </c>
      <c r="JY22" s="3">
        <f>SUM(JY14:JY21)</f>
        <v>8</v>
      </c>
      <c r="JZ22" s="3">
        <f>SUM(JZ14:JZ21)</f>
        <v>0</v>
      </c>
      <c r="KA22" s="3">
        <f>SUM(KA14:KA21)</f>
        <v>0</v>
      </c>
      <c r="KB22" s="3">
        <f>SUM(KB14:KB21)</f>
        <v>8</v>
      </c>
      <c r="KC22" s="3">
        <f>SUM(KC14:KC21)</f>
        <v>0</v>
      </c>
      <c r="KD22" s="3">
        <f>SUM(KD14:KD21)</f>
        <v>0</v>
      </c>
      <c r="KE22" s="3">
        <f>SUM(KE14:KE21)</f>
        <v>8</v>
      </c>
      <c r="KF22" s="3">
        <f>SUM(KF14:KF21)</f>
        <v>0</v>
      </c>
      <c r="KG22" s="3">
        <f>SUM(KG14:KG21)</f>
        <v>0</v>
      </c>
      <c r="KH22" s="3">
        <f>SUM(KH14:KH21)</f>
        <v>8</v>
      </c>
      <c r="KI22" s="3">
        <f>SUM(KI14:KI21)</f>
        <v>0</v>
      </c>
      <c r="KJ22" s="3">
        <f>SUM(KJ14:KJ21)</f>
        <v>0</v>
      </c>
      <c r="KK22" s="3">
        <f>SUM(KK14:KK21)</f>
        <v>8</v>
      </c>
      <c r="KL22" s="3">
        <f>SUM(KL14:KL21)</f>
        <v>0</v>
      </c>
      <c r="KM22" s="3">
        <f>SUM(KM14:KM21)</f>
        <v>0</v>
      </c>
      <c r="KN22" s="3">
        <f>SUM(KN14:KN21)</f>
        <v>8</v>
      </c>
      <c r="KO22" s="3">
        <f>SUM(KO14:KO21)</f>
        <v>0</v>
      </c>
      <c r="KP22" s="3">
        <f>SUM(KP14:KP21)</f>
        <v>0</v>
      </c>
      <c r="KQ22" s="3">
        <f>SUM(KQ14:KQ21)</f>
        <v>8</v>
      </c>
      <c r="KR22" s="3">
        <f>SUM(KR14:KR21)</f>
        <v>0</v>
      </c>
      <c r="KS22" s="3">
        <f>SUM(KS14:KS21)</f>
        <v>0</v>
      </c>
      <c r="KT22" s="3">
        <f>SUM(KT14:KT21)</f>
        <v>8</v>
      </c>
      <c r="KU22" s="3">
        <f>SUM(KU14:KU21)</f>
        <v>0</v>
      </c>
      <c r="KV22" s="3">
        <f>SUM(KV14:KV21)</f>
        <v>0</v>
      </c>
      <c r="KW22" s="3">
        <f>SUM(KW14:KW21)</f>
        <v>5</v>
      </c>
      <c r="KX22" s="3">
        <f>SUM(KX14:KX21)</f>
        <v>3</v>
      </c>
      <c r="KY22" s="3">
        <f>SUM(KY14:KY21)</f>
        <v>0</v>
      </c>
      <c r="KZ22" s="3">
        <f>SUM(KZ14:KZ21)</f>
        <v>7</v>
      </c>
      <c r="LA22" s="3">
        <f>SUM(LA14:LA21)</f>
        <v>1</v>
      </c>
      <c r="LB22" s="3">
        <f>SUM(LB14:LB21)</f>
        <v>0</v>
      </c>
      <c r="LC22" s="3">
        <f>SUM(LC14:LC21)</f>
        <v>7</v>
      </c>
      <c r="LD22" s="3">
        <f>SUM(LD14:LD21)</f>
        <v>1</v>
      </c>
      <c r="LE22" s="3">
        <f>SUM(LE14:LE21)</f>
        <v>0</v>
      </c>
      <c r="LF22" s="3">
        <f>SUM(LF14:LF21)</f>
        <v>3</v>
      </c>
      <c r="LG22" s="3">
        <f>SUM(LG14:LG21)</f>
        <v>5</v>
      </c>
      <c r="LH22" s="3">
        <f>SUM(LH14:LH21)</f>
        <v>0</v>
      </c>
      <c r="LI22" s="3">
        <f>SUM(LI14:LI21)</f>
        <v>2</v>
      </c>
      <c r="LJ22" s="3">
        <f>SUM(LJ14:LJ21)</f>
        <v>6</v>
      </c>
      <c r="LK22" s="3">
        <f>SUM(LK14:LK21)</f>
        <v>0</v>
      </c>
      <c r="LL22" s="3">
        <f>SUM(LL14:LL21)</f>
        <v>3</v>
      </c>
      <c r="LM22" s="3">
        <f>SUM(LM14:LM21)</f>
        <v>4</v>
      </c>
      <c r="LN22" s="3">
        <f>SUM(LN14:LN21)</f>
        <v>0</v>
      </c>
      <c r="LO22" s="3">
        <f>SUM(LO14:LO21)</f>
        <v>8</v>
      </c>
      <c r="LP22" s="3">
        <f>SUM(LP14:LP21)</f>
        <v>0</v>
      </c>
      <c r="LQ22" s="3">
        <f>SUM(LQ14:LQ21)</f>
        <v>0</v>
      </c>
      <c r="LR22" s="3">
        <f>SUM(LR14:LR21)</f>
        <v>5</v>
      </c>
      <c r="LS22" s="3">
        <f>SUM(LS14:LS21)</f>
        <v>3</v>
      </c>
      <c r="LT22" s="3">
        <f>SUM(LT14:LT21)</f>
        <v>0</v>
      </c>
      <c r="LU22" s="3">
        <f>SUM(LU14:LU21)</f>
        <v>3</v>
      </c>
      <c r="LV22" s="3">
        <f>SUM(LV14:LV21)</f>
        <v>5</v>
      </c>
      <c r="LW22" s="3">
        <f>SUM(LW14:LW21)</f>
        <v>0</v>
      </c>
      <c r="LX22" s="3">
        <f>SUM(LX14:LX21)</f>
        <v>7</v>
      </c>
      <c r="LY22" s="3">
        <f>SUM(LY14:LY21)</f>
        <v>1</v>
      </c>
      <c r="LZ22" s="3">
        <f>SUM(LZ14:LZ21)</f>
        <v>0</v>
      </c>
      <c r="MA22" s="3">
        <f>SUM(MA14:MA21)</f>
        <v>8</v>
      </c>
      <c r="MB22" s="3">
        <f>SUM(MB14:MB21)</f>
        <v>0</v>
      </c>
      <c r="MC22" s="3">
        <f>SUM(MC14:MC21)</f>
        <v>0</v>
      </c>
      <c r="MD22" s="3">
        <f>SUM(MD14:MD21)</f>
        <v>3</v>
      </c>
      <c r="ME22" s="3">
        <f>SUM(ME14:ME21)</f>
        <v>5</v>
      </c>
      <c r="MF22" s="3">
        <f>SUM(MF14:MF21)</f>
        <v>0</v>
      </c>
      <c r="MG22" s="3">
        <f>SUM(MG14:MG21)</f>
        <v>8</v>
      </c>
      <c r="MH22" s="3">
        <f>SUM(MH14:MH21)</f>
        <v>0</v>
      </c>
      <c r="MI22" s="3">
        <f>SUM(MI14:MI21)</f>
        <v>0</v>
      </c>
      <c r="MJ22" s="3">
        <f>SUM(MJ14:MJ21)</f>
        <v>8</v>
      </c>
      <c r="MK22" s="3">
        <f>SUM(MK14:MK21)</f>
        <v>0</v>
      </c>
      <c r="ML22" s="3">
        <f>SUM(ML14:ML21)</f>
        <v>0</v>
      </c>
      <c r="MM22" s="3">
        <f>SUM(MM14:MM21)</f>
        <v>8</v>
      </c>
      <c r="MN22" s="3">
        <f>SUM(MN14:MN21)</f>
        <v>0</v>
      </c>
      <c r="MO22" s="3">
        <f>SUM(MO14:MO21)</f>
        <v>0</v>
      </c>
      <c r="MP22" s="3">
        <f>SUM(MP14:MP21)</f>
        <v>7</v>
      </c>
      <c r="MQ22" s="3">
        <f>SUM(MQ14:MQ21)</f>
        <v>1</v>
      </c>
      <c r="MR22" s="3">
        <f>SUM(MR14:MR21)</f>
        <v>0</v>
      </c>
      <c r="MS22" s="3">
        <f>SUM(MS14:MS21)</f>
        <v>8</v>
      </c>
      <c r="MT22" s="3">
        <f>SUM(MT14:MT21)</f>
        <v>0</v>
      </c>
      <c r="MU22" s="3">
        <f>SUM(MU14:MU21)</f>
        <v>0</v>
      </c>
      <c r="MV22" s="3">
        <f>SUM(MV14:MV21)</f>
        <v>7</v>
      </c>
      <c r="MW22" s="3">
        <f>SUM(MW14:MW21)</f>
        <v>1</v>
      </c>
      <c r="MX22" s="3">
        <f>SUM(MX14:MX21)</f>
        <v>0</v>
      </c>
      <c r="MY22" s="3">
        <f>SUM(MY14:MY21)</f>
        <v>7</v>
      </c>
      <c r="MZ22" s="3">
        <f>SUM(MZ14:MZ21)</f>
        <v>1</v>
      </c>
      <c r="NA22" s="3">
        <f>SUM(NA14:NA21)</f>
        <v>0</v>
      </c>
      <c r="NB22" s="3">
        <f>SUM(NB14:NB21)</f>
        <v>6</v>
      </c>
      <c r="NC22" s="3">
        <f>SUM(NC14:NC21)</f>
        <v>2</v>
      </c>
      <c r="ND22" s="3">
        <f>SUM(ND14:ND21)</f>
        <v>0</v>
      </c>
      <c r="NE22" s="3">
        <f>SUM(NE14:NE21)</f>
        <v>8</v>
      </c>
      <c r="NF22" s="3">
        <f>SUM(NF14:NF21)</f>
        <v>0</v>
      </c>
      <c r="NG22" s="3">
        <f>SUM(NG14:NG21)</f>
        <v>0</v>
      </c>
      <c r="NH22" s="3">
        <f>SUM(NH14:NH21)</f>
        <v>8</v>
      </c>
      <c r="NI22" s="3">
        <f>SUM(NI14:NI21)</f>
        <v>0</v>
      </c>
      <c r="NJ22" s="3">
        <f>SUM(NJ14:NJ21)</f>
        <v>0</v>
      </c>
      <c r="NK22" s="3">
        <f>SUM(NK14:NK21)</f>
        <v>8</v>
      </c>
      <c r="NL22" s="3">
        <f>SUM(NL14:NL21)</f>
        <v>0</v>
      </c>
      <c r="NM22" s="3">
        <f>SUM(NM14:NM21)</f>
        <v>0</v>
      </c>
      <c r="NN22" s="3">
        <f>SUM(NN14:NN21)</f>
        <v>6</v>
      </c>
      <c r="NO22" s="3">
        <f>SUM(NO14:NO21)</f>
        <v>2</v>
      </c>
      <c r="NP22" s="3">
        <f>SUM(NP14:NP21)</f>
        <v>0</v>
      </c>
      <c r="NQ22" s="3">
        <f>SUM(NQ14:NQ21)</f>
        <v>5</v>
      </c>
      <c r="NR22" s="3">
        <f>SUM(NR14:NR21)</f>
        <v>3</v>
      </c>
      <c r="NS22" s="3">
        <f>SUM(NS14:NS21)</f>
        <v>0</v>
      </c>
      <c r="NT22" s="3">
        <f>SUM(NT14:NT21)</f>
        <v>6</v>
      </c>
      <c r="NU22" s="3">
        <f>SUM(NU14:NU21)</f>
        <v>2</v>
      </c>
      <c r="NV22" s="3">
        <f>SUM(NV14:NV21)</f>
        <v>0</v>
      </c>
      <c r="NW22" s="3">
        <f>SUM(NW14:NW21)</f>
        <v>6</v>
      </c>
      <c r="NX22" s="3">
        <f>SUM(NX14:NX21)</f>
        <v>2</v>
      </c>
      <c r="NY22" s="3">
        <f>SUM(NY14:NY21)</f>
        <v>0</v>
      </c>
      <c r="NZ22" s="3">
        <f>SUM(NZ14:NZ21)</f>
        <v>6</v>
      </c>
      <c r="OA22" s="3">
        <f>SUM(OA14:OA21)</f>
        <v>2</v>
      </c>
      <c r="OB22" s="3">
        <f>SUM(OB14:OB21)</f>
        <v>0</v>
      </c>
      <c r="OC22" s="3">
        <f>SUM(OC14:OC21)</f>
        <v>6</v>
      </c>
      <c r="OD22" s="3">
        <f>SUM(OD14:OD21)</f>
        <v>2</v>
      </c>
      <c r="OE22" s="3">
        <f>SUM(OE14:OE21)</f>
        <v>0</v>
      </c>
      <c r="OF22" s="3">
        <f>SUM(OF14:OF21)</f>
        <v>7</v>
      </c>
      <c r="OG22" s="3">
        <f>SUM(OG14:OG21)</f>
        <v>1</v>
      </c>
      <c r="OH22" s="3">
        <f>SUM(OH14:OH21)</f>
        <v>0</v>
      </c>
      <c r="OI22" s="3">
        <f>SUM(OI14:OI21)</f>
        <v>6</v>
      </c>
      <c r="OJ22" s="3">
        <f>SUM(OJ14:OJ21)</f>
        <v>2</v>
      </c>
      <c r="OK22" s="3">
        <f>SUM(OK14:OK21)</f>
        <v>0</v>
      </c>
      <c r="OL22" s="3">
        <f>SUM(OL14:OL21)</f>
        <v>7</v>
      </c>
      <c r="OM22" s="3">
        <f>SUM(OM14:OM21)</f>
        <v>1</v>
      </c>
      <c r="ON22" s="3">
        <f>SUM(ON14:ON21)</f>
        <v>0</v>
      </c>
      <c r="OO22" s="3">
        <f>SUM(OO14:OO21)</f>
        <v>5</v>
      </c>
      <c r="OP22" s="3">
        <f>SUM(OP14:OP21)</f>
        <v>3</v>
      </c>
      <c r="OQ22" s="3">
        <f>SUM(OQ14:OQ21)</f>
        <v>0</v>
      </c>
      <c r="OR22" s="3">
        <f>SUM(OR14:OR21)</f>
        <v>8</v>
      </c>
      <c r="OS22" s="3">
        <f>SUM(OS14:OS21)</f>
        <v>0</v>
      </c>
      <c r="OT22" s="3">
        <f>SUM(OT14:OT21)</f>
        <v>0</v>
      </c>
      <c r="OU22" s="3">
        <f>SUM(OU14:OU21)</f>
        <v>7</v>
      </c>
      <c r="OV22" s="3">
        <f>SUM(OV14:OV21)</f>
        <v>1</v>
      </c>
      <c r="OW22" s="3">
        <f>SUM(OW14:OW21)</f>
        <v>0</v>
      </c>
      <c r="OX22" s="3">
        <f>SUM(OX14:OX21)</f>
        <v>8</v>
      </c>
      <c r="OY22" s="3">
        <f>SUM(OY14:OY21)</f>
        <v>0</v>
      </c>
      <c r="OZ22" s="3">
        <f>SUM(OZ14:OZ21)</f>
        <v>0</v>
      </c>
      <c r="PA22" s="3">
        <f>SUM(PA14:PA21)</f>
        <v>8</v>
      </c>
      <c r="PB22" s="3">
        <f>SUM(PB14:PB21)</f>
        <v>0</v>
      </c>
      <c r="PC22" s="3">
        <f>SUM(PC14:PC21)</f>
        <v>0</v>
      </c>
      <c r="PD22" s="3">
        <f>SUM(PD14:PD21)</f>
        <v>8</v>
      </c>
      <c r="PE22" s="3">
        <f>SUM(PE14:PE21)</f>
        <v>0</v>
      </c>
      <c r="PF22" s="3">
        <f>SUM(PF14:PF21)</f>
        <v>0</v>
      </c>
      <c r="PG22" s="3">
        <f>SUM(PG14:PG21)</f>
        <v>8</v>
      </c>
      <c r="PH22" s="3">
        <f>SUM(PH14:PH21)</f>
        <v>0</v>
      </c>
      <c r="PI22" s="3">
        <f>SUM(PI14:PI21)</f>
        <v>0</v>
      </c>
      <c r="PJ22" s="3">
        <f>SUM(PJ14:PJ21)</f>
        <v>8</v>
      </c>
      <c r="PK22" s="3">
        <f>SUM(PK14:PK21)</f>
        <v>0</v>
      </c>
      <c r="PL22" s="3">
        <f>SUM(PL14:PL21)</f>
        <v>0</v>
      </c>
      <c r="PM22" s="3">
        <f>SUM(PM14:PM21)</f>
        <v>8</v>
      </c>
      <c r="PN22" s="3">
        <f>SUM(PN14:PN21)</f>
        <v>0</v>
      </c>
      <c r="PO22" s="3">
        <f>SUM(PO14:PO21)</f>
        <v>0</v>
      </c>
      <c r="PP22" s="3">
        <f>SUM(PP14:PP21)</f>
        <v>8</v>
      </c>
      <c r="PQ22" s="3">
        <f>SUM(PQ14:PQ21)</f>
        <v>0</v>
      </c>
      <c r="PR22" s="3">
        <f>SUM(PR14:PR21)</f>
        <v>0</v>
      </c>
      <c r="PS22" s="3">
        <f>SUM(PS14:PS21)</f>
        <v>8</v>
      </c>
      <c r="PT22" s="3">
        <f>SUM(PT14:PT21)</f>
        <v>0</v>
      </c>
      <c r="PU22" s="3">
        <f>SUM(PU14:PU21)</f>
        <v>0</v>
      </c>
      <c r="PV22" s="3">
        <f>SUM(PV14:PV21)</f>
        <v>8</v>
      </c>
      <c r="PW22" s="3">
        <f>SUM(PW14:PW21)</f>
        <v>0</v>
      </c>
      <c r="PX22" s="3">
        <f>SUM(PX14:PX21)</f>
        <v>0</v>
      </c>
      <c r="PY22" s="3">
        <f>SUM(PY14:PY21)</f>
        <v>8</v>
      </c>
      <c r="PZ22" s="3">
        <f>SUM(PZ14:PZ21)</f>
        <v>0</v>
      </c>
      <c r="QA22" s="3">
        <f>SUM(QA14:QA21)</f>
        <v>0</v>
      </c>
      <c r="QB22" s="3">
        <f>SUM(QB14:QB21)</f>
        <v>8</v>
      </c>
      <c r="QC22" s="3">
        <f>SUM(QC14:QC21)</f>
        <v>0</v>
      </c>
      <c r="QD22" s="3">
        <f>SUM(QD14:QD21)</f>
        <v>0</v>
      </c>
      <c r="QE22" s="3">
        <f>SUM(QE14:QE21)</f>
        <v>5</v>
      </c>
      <c r="QF22" s="3">
        <f>SUM(QF14:QF21)</f>
        <v>3</v>
      </c>
      <c r="QG22" s="3">
        <f>SUM(QG14:QG21)</f>
        <v>0</v>
      </c>
      <c r="QH22" s="3">
        <f>SUM(QH14:QH21)</f>
        <v>6</v>
      </c>
      <c r="QI22" s="3">
        <f>SUM(QI14:QI21)</f>
        <v>2</v>
      </c>
      <c r="QJ22" s="3">
        <f>SUM(QJ14:QJ21)</f>
        <v>0</v>
      </c>
      <c r="QK22" s="3">
        <f>SUM(QK14:QK21)</f>
        <v>5</v>
      </c>
      <c r="QL22" s="3">
        <f>SUM(QL14:QL21)</f>
        <v>3</v>
      </c>
      <c r="QM22" s="3">
        <f>SUM(QM14:QM21)</f>
        <v>0</v>
      </c>
      <c r="QN22" s="3">
        <f>SUM(QN14:QN21)</f>
        <v>5</v>
      </c>
      <c r="QO22" s="3">
        <f>SUM(QO14:QO21)</f>
        <v>3</v>
      </c>
      <c r="QP22" s="3">
        <f>SUM(QP14:QP21)</f>
        <v>0</v>
      </c>
      <c r="QQ22" s="3">
        <f>SUM(QQ14:QQ21)</f>
        <v>3</v>
      </c>
      <c r="QR22" s="3">
        <f>SUM(QR14:QR21)</f>
        <v>5</v>
      </c>
      <c r="QS22" s="3">
        <f>SUM(QS14:QS21)</f>
        <v>0</v>
      </c>
      <c r="QT22" s="3">
        <f>SUM(QT14:QT21)</f>
        <v>4</v>
      </c>
      <c r="QU22" s="3">
        <f>SUM(QU14:QU21)</f>
        <v>4</v>
      </c>
      <c r="QV22" s="3">
        <f>SUM(QV14:QV21)</f>
        <v>0</v>
      </c>
      <c r="QW22" s="3">
        <f>SUM(QW14:QW21)</f>
        <v>8</v>
      </c>
      <c r="QX22" s="3">
        <f>SUM(QX14:QX21)</f>
        <v>0</v>
      </c>
      <c r="QY22" s="3">
        <f>SUM(QY14:QY21)</f>
        <v>0</v>
      </c>
      <c r="QZ22" s="3">
        <f>SUM(QZ14:QZ21)</f>
        <v>8</v>
      </c>
      <c r="RA22" s="3">
        <f>SUM(RA14:RA21)</f>
        <v>0</v>
      </c>
      <c r="RB22" s="3">
        <f>SUM(RB14:RB21)</f>
        <v>0</v>
      </c>
      <c r="RC22" s="3">
        <f>SUM(RC14:RC21)</f>
        <v>7</v>
      </c>
      <c r="RD22" s="3">
        <f>SUM(RD14:RD21)</f>
        <v>1</v>
      </c>
      <c r="RE22" s="3">
        <f>SUM(RE14:RE21)</f>
        <v>0</v>
      </c>
      <c r="RF22" s="3">
        <f>SUM(RF14:RF21)</f>
        <v>2</v>
      </c>
      <c r="RG22" s="3">
        <f>SUM(RG14:RG21)</f>
        <v>6</v>
      </c>
      <c r="RH22" s="3">
        <f>SUM(RH14:RH21)</f>
        <v>0</v>
      </c>
      <c r="RI22" s="3">
        <f>SUM(RI14:RI21)</f>
        <v>8</v>
      </c>
      <c r="RJ22" s="3">
        <f>SUM(RJ14:RJ21)</f>
        <v>0</v>
      </c>
      <c r="RK22" s="3">
        <f>SUM(RK14:RK21)</f>
        <v>0</v>
      </c>
      <c r="RL22" s="3">
        <f>SUM(RL14:RL21)</f>
        <v>8</v>
      </c>
      <c r="RM22" s="3">
        <f>SUM(RM14:RM21)</f>
        <v>0</v>
      </c>
      <c r="RN22" s="3">
        <f>SUM(RN14:RN21)</f>
        <v>0</v>
      </c>
      <c r="RO22" s="3">
        <f>SUM(RO14:RO21)</f>
        <v>7</v>
      </c>
      <c r="RP22" s="3">
        <f>SUM(RP14:RP21)</f>
        <v>1</v>
      </c>
      <c r="RQ22" s="3">
        <f>SUM(RQ14:RQ21)</f>
        <v>0</v>
      </c>
      <c r="RR22" s="3">
        <f>SUM(RR14:RR21)</f>
        <v>8</v>
      </c>
      <c r="RS22" s="3">
        <f>SUM(RS14:RS21)</f>
        <v>0</v>
      </c>
      <c r="RT22" s="3">
        <f>SUM(RT14:RT21)</f>
        <v>0</v>
      </c>
      <c r="RU22" s="3">
        <f>SUM(RU14:RU21)</f>
        <v>8</v>
      </c>
      <c r="RV22" s="3">
        <f>SUM(RV14:RV21)</f>
        <v>0</v>
      </c>
      <c r="RW22" s="3">
        <f>SUM(RW14:RW21)</f>
        <v>0</v>
      </c>
      <c r="RX22" s="3">
        <f>SUM(RX14:RX21)</f>
        <v>8</v>
      </c>
      <c r="RY22" s="3">
        <f>SUM(RY14:RY21)</f>
        <v>0</v>
      </c>
      <c r="RZ22" s="3">
        <f>SUM(RZ14:RZ21)</f>
        <v>0</v>
      </c>
      <c r="SA22" s="3">
        <f>SUM(SA14:SA21)</f>
        <v>8</v>
      </c>
      <c r="SB22" s="3">
        <f>SUM(SB14:SB21)</f>
        <v>0</v>
      </c>
      <c r="SC22" s="3">
        <f>SUM(SC14:SC21)</f>
        <v>0</v>
      </c>
      <c r="SD22" s="3">
        <f>SUM(SD14:SD21)</f>
        <v>8</v>
      </c>
      <c r="SE22" s="3">
        <f>SUM(SE14:SE21)</f>
        <v>0</v>
      </c>
      <c r="SF22" s="3">
        <f>SUM(SF14:SF21)</f>
        <v>0</v>
      </c>
      <c r="SG22" s="3">
        <f>SUM(SG14:SG21)</f>
        <v>8</v>
      </c>
      <c r="SH22" s="3">
        <f>SUM(SH14:SH21)</f>
        <v>0</v>
      </c>
      <c r="SI22" s="3">
        <f>SUM(SI14:SI21)</f>
        <v>0</v>
      </c>
      <c r="SJ22" s="3">
        <f>SUM(SJ14:SJ21)</f>
        <v>8</v>
      </c>
      <c r="SK22" s="3">
        <f>SUM(SK14:SK21)</f>
        <v>0</v>
      </c>
      <c r="SL22" s="3">
        <f>SUM(SL14:SL21)</f>
        <v>0</v>
      </c>
      <c r="SM22" s="3">
        <f>SUM(SM14:SM21)</f>
        <v>8</v>
      </c>
      <c r="SN22" s="3">
        <f>SUM(SN14:SN21)</f>
        <v>0</v>
      </c>
      <c r="SO22" s="3">
        <f>SUM(SO14:SO21)</f>
        <v>0</v>
      </c>
      <c r="SP22" s="3">
        <f>SUM(SP14:SP21)</f>
        <v>8</v>
      </c>
      <c r="SQ22" s="3">
        <f>SUM(SQ14:SQ21)</f>
        <v>0</v>
      </c>
      <c r="SR22" s="3">
        <f>SUM(SR14:SR21)</f>
        <v>0</v>
      </c>
      <c r="SS22" s="3">
        <f>SUM(SS14:SS21)</f>
        <v>8</v>
      </c>
      <c r="ST22" s="3">
        <f>SUM(ST14:ST21)</f>
        <v>0</v>
      </c>
      <c r="SU22" s="3">
        <f>SUM(SU14:SU21)</f>
        <v>0</v>
      </c>
      <c r="SV22" s="3">
        <f>SUM(SV14:SV21)</f>
        <v>8</v>
      </c>
      <c r="SW22" s="3">
        <f>SUM(SW14:SW21)</f>
        <v>0</v>
      </c>
      <c r="SX22" s="3">
        <f>SUM(SX14:SX21)</f>
        <v>0</v>
      </c>
      <c r="SY22" s="3">
        <f>SUM(SY14:SY21)</f>
        <v>8</v>
      </c>
      <c r="SZ22" s="3">
        <f>SUM(SZ14:SZ21)</f>
        <v>0</v>
      </c>
      <c r="TA22" s="3">
        <f>SUM(TA14:TA21)</f>
        <v>0</v>
      </c>
      <c r="TB22" s="3">
        <f>SUM(TB14:TB21)</f>
        <v>8</v>
      </c>
      <c r="TC22" s="3">
        <f>SUM(TC14:TC21)</f>
        <v>0</v>
      </c>
      <c r="TD22" s="3">
        <f>SUM(TD14:TD21)</f>
        <v>0</v>
      </c>
      <c r="TE22" s="3">
        <f>SUM(TE14:TE21)</f>
        <v>8</v>
      </c>
      <c r="TF22" s="3">
        <f>SUM(TF14:TF21)</f>
        <v>0</v>
      </c>
      <c r="TG22" s="3">
        <f>SUM(TG14:TG21)</f>
        <v>0</v>
      </c>
      <c r="TH22" s="3">
        <f>SUM(TH14:TH21)</f>
        <v>8</v>
      </c>
      <c r="TI22" s="3">
        <f>SUM(TI14:TI21)</f>
        <v>0</v>
      </c>
      <c r="TJ22" s="3">
        <f>SUM(TJ14:TJ21)</f>
        <v>0</v>
      </c>
      <c r="TK22" s="3">
        <f>SUM(TK14:TK21)</f>
        <v>8</v>
      </c>
      <c r="TL22" s="3">
        <f>SUM(TL14:TL21)</f>
        <v>0</v>
      </c>
      <c r="TM22" s="3">
        <f>SUM(TM14:TM21)</f>
        <v>0</v>
      </c>
      <c r="TN22" s="3">
        <f>SUM(TN14:TN21)</f>
        <v>8</v>
      </c>
      <c r="TO22" s="3">
        <f>SUM(TO14:TO21)</f>
        <v>0</v>
      </c>
      <c r="TP22" s="3">
        <f>SUM(TP14:TP21)</f>
        <v>0</v>
      </c>
      <c r="TQ22" s="3">
        <f>SUM(TQ14:TQ21)</f>
        <v>8</v>
      </c>
      <c r="TR22" s="3">
        <f>SUM(TR14:TR21)</f>
        <v>0</v>
      </c>
      <c r="TS22" s="3">
        <f>SUM(TS14:TS21)</f>
        <v>0</v>
      </c>
      <c r="TT22" s="3">
        <f>SUM(TT14:TT21)</f>
        <v>8</v>
      </c>
      <c r="TU22" s="3">
        <f>SUM(TU14:TU21)</f>
        <v>0</v>
      </c>
      <c r="TV22" s="3">
        <f>SUM(TV14:TV21)</f>
        <v>0</v>
      </c>
      <c r="TW22" s="3">
        <f>SUM(TW14:TW21)</f>
        <v>8</v>
      </c>
      <c r="TX22" s="3">
        <f>SUM(TX14:TX21)</f>
        <v>0</v>
      </c>
      <c r="TY22" s="3">
        <f>SUM(TY14:TY21)</f>
        <v>0</v>
      </c>
      <c r="TZ22" s="3">
        <f>SUM(TZ14:TZ21)</f>
        <v>8</v>
      </c>
      <c r="UA22" s="3">
        <f>SUM(UA14:UA21)</f>
        <v>0</v>
      </c>
      <c r="UB22" s="3">
        <f>SUM(UB14:UB21)</f>
        <v>0</v>
      </c>
      <c r="UC22" s="3">
        <f>SUM(UC14:UC21)</f>
        <v>8</v>
      </c>
      <c r="UD22" s="3">
        <f>SUM(UD14:UD21)</f>
        <v>0</v>
      </c>
      <c r="UE22" s="3">
        <f>SUM(UE14:UE21)</f>
        <v>0</v>
      </c>
      <c r="UF22" s="3">
        <f>SUM(UF14:UF21)</f>
        <v>8</v>
      </c>
      <c r="UG22" s="3">
        <f>SUM(UG14:UG21)</f>
        <v>0</v>
      </c>
      <c r="UH22" s="3">
        <f>SUM(UH14:UH21)</f>
        <v>0</v>
      </c>
      <c r="UI22" s="3">
        <f>SUM(UI14:UI21)</f>
        <v>8</v>
      </c>
      <c r="UJ22" s="3">
        <f>SUM(UJ14:UJ21)</f>
        <v>0</v>
      </c>
      <c r="UK22" s="3">
        <f>SUM(UK14:UK21)</f>
        <v>0</v>
      </c>
      <c r="UL22" s="3">
        <f>SUM(UL14:UL21)</f>
        <v>8</v>
      </c>
      <c r="UM22" s="3">
        <f>SUM(UM14:UM21)</f>
        <v>0</v>
      </c>
      <c r="UN22" s="3">
        <f>SUM(UN14:UN21)</f>
        <v>0</v>
      </c>
      <c r="UO22" s="3">
        <f>SUM(UO14:UO21)</f>
        <v>8</v>
      </c>
      <c r="UP22" s="3">
        <f>SUM(UP14:UP21)</f>
        <v>0</v>
      </c>
      <c r="UQ22" s="3">
        <f>SUM(UQ14:UQ21)</f>
        <v>0</v>
      </c>
      <c r="UR22" s="3">
        <f>SUM(UR14:UR21)</f>
        <v>8</v>
      </c>
      <c r="US22" s="3">
        <f>SUM(US14:US21)</f>
        <v>0</v>
      </c>
      <c r="UT22" s="3">
        <f>SUM(UT14:UT21)</f>
        <v>0</v>
      </c>
      <c r="UU22" s="3">
        <f>SUM(UU14:UU21)</f>
        <v>8</v>
      </c>
      <c r="UV22" s="3">
        <f>SUM(UV14:UV21)</f>
        <v>0</v>
      </c>
      <c r="UW22" s="3">
        <f>SUM(UW14:UW21)</f>
        <v>0</v>
      </c>
      <c r="UX22" s="3">
        <f>SUM(UX14:UX21)</f>
        <v>8</v>
      </c>
      <c r="UY22" s="3">
        <f>SUM(UY14:UY21)</f>
        <v>0</v>
      </c>
      <c r="UZ22" s="3">
        <f>SUM(UZ14:UZ21)</f>
        <v>0</v>
      </c>
      <c r="VA22" s="3">
        <f>SUM(VA14:VA21)</f>
        <v>8</v>
      </c>
      <c r="VB22" s="3">
        <f>SUM(VB14:VB21)</f>
        <v>0</v>
      </c>
      <c r="VC22" s="3">
        <f>SUM(VC14:VC21)</f>
        <v>0</v>
      </c>
      <c r="VD22" s="3">
        <f>SUM(VD14:VD21)</f>
        <v>8</v>
      </c>
      <c r="VE22" s="3">
        <f>SUM(VE14:VE21)</f>
        <v>0</v>
      </c>
      <c r="VF22" s="3">
        <f>SUM(VF14:VF21)</f>
        <v>0</v>
      </c>
      <c r="VG22" s="3">
        <f>SUM(VG14:VG21)</f>
        <v>8</v>
      </c>
      <c r="VH22" s="3">
        <f>SUM(VH14:VH21)</f>
        <v>0</v>
      </c>
      <c r="VI22" s="3">
        <f>SUM(VI14:VI21)</f>
        <v>0</v>
      </c>
      <c r="VJ22" s="3">
        <f>SUM(VJ14:VJ21)</f>
        <v>8</v>
      </c>
      <c r="VK22" s="3">
        <f>SUM(VK14:VK21)</f>
        <v>0</v>
      </c>
      <c r="VL22" s="3">
        <f>SUM(VL14:VL21)</f>
        <v>0</v>
      </c>
      <c r="VM22" s="3">
        <f>SUM(VM14:VM21)</f>
        <v>8</v>
      </c>
      <c r="VN22" s="3">
        <f>SUM(VN14:VN21)</f>
        <v>0</v>
      </c>
      <c r="VO22" s="3">
        <f>SUM(VO14:VO21)</f>
        <v>0</v>
      </c>
      <c r="VP22" s="3">
        <f>SUM(VP14:VP21)</f>
        <v>8</v>
      </c>
      <c r="VQ22" s="3">
        <f>SUM(VQ14:VQ21)</f>
        <v>0</v>
      </c>
      <c r="VR22" s="3">
        <f>SUM(VR14:VR21)</f>
        <v>0</v>
      </c>
      <c r="VS22" s="3">
        <f>SUM(VS14:VS21)</f>
        <v>8</v>
      </c>
      <c r="VT22" s="3">
        <f>SUM(VT14:VT21)</f>
        <v>0</v>
      </c>
      <c r="VU22" s="3">
        <f>SUM(VU14:VU21)</f>
        <v>0</v>
      </c>
      <c r="VV22" s="3">
        <f>SUM(VV14:VV21)</f>
        <v>8</v>
      </c>
      <c r="VW22" s="3">
        <f>SUM(VW14:VW21)</f>
        <v>0</v>
      </c>
      <c r="VX22" s="3">
        <f>SUM(VX14:VX21)</f>
        <v>0</v>
      </c>
      <c r="VY22" s="3">
        <f>SUM(VY14:VY21)</f>
        <v>8</v>
      </c>
      <c r="VZ22" s="3">
        <f>SUM(VZ14:VZ21)</f>
        <v>0</v>
      </c>
      <c r="WA22" s="3">
        <f>SUM(WA14:WA21)</f>
        <v>0</v>
      </c>
      <c r="WB22" s="3">
        <f>SUM(WB14:WB21)</f>
        <v>8</v>
      </c>
      <c r="WC22" s="3">
        <f>SUM(WC14:WC21)</f>
        <v>0</v>
      </c>
      <c r="WD22" s="3">
        <f>SUM(WD14:WD21)</f>
        <v>0</v>
      </c>
      <c r="WE22" s="3">
        <f>SUM(WE14:WE21)</f>
        <v>8</v>
      </c>
      <c r="WF22" s="3">
        <f>SUM(WF14:WF21)</f>
        <v>0</v>
      </c>
      <c r="WG22" s="3">
        <f>SUM(WG14:WG21)</f>
        <v>0</v>
      </c>
      <c r="WH22" s="3">
        <f>SUM(WH14:WH21)</f>
        <v>8</v>
      </c>
      <c r="WI22" s="3">
        <f>SUM(WI14:WI21)</f>
        <v>0</v>
      </c>
      <c r="WJ22" s="3">
        <f>SUM(WJ14:WJ21)</f>
        <v>0</v>
      </c>
      <c r="WK22" s="3">
        <f>SUM(WK14:WK21)</f>
        <v>8</v>
      </c>
      <c r="WL22" s="3">
        <f>SUM(WL14:WL21)</f>
        <v>0</v>
      </c>
      <c r="WM22" s="3">
        <f>SUM(WM14:WM21)</f>
        <v>0</v>
      </c>
      <c r="WN22" s="3">
        <f>SUM(WN14:WN21)</f>
        <v>8</v>
      </c>
      <c r="WO22" s="3">
        <f>SUM(WO14:WO21)</f>
        <v>0</v>
      </c>
      <c r="WP22" s="3">
        <f>SUM(WP14:WP21)</f>
        <v>0</v>
      </c>
      <c r="WQ22" s="3">
        <f>SUM(WQ14:WQ21)</f>
        <v>8</v>
      </c>
      <c r="WR22" s="3">
        <f>SUM(WR14:WR21)</f>
        <v>0</v>
      </c>
      <c r="WS22" s="3">
        <f>SUM(WS14:WS21)</f>
        <v>0</v>
      </c>
      <c r="WT22" s="3">
        <f>SUM(WT14:WT21)</f>
        <v>8</v>
      </c>
      <c r="WU22" s="3">
        <f>SUM(WU14:WU21)</f>
        <v>0</v>
      </c>
      <c r="WV22" s="3">
        <f>SUM(WV14:WV21)</f>
        <v>0</v>
      </c>
      <c r="WW22" s="3">
        <f>SUM(WW14:WW21)</f>
        <v>8</v>
      </c>
      <c r="WX22" s="3">
        <f>SUM(WX14:WX21)</f>
        <v>0</v>
      </c>
      <c r="WY22" s="3">
        <f>SUM(WY14:WY21)</f>
        <v>0</v>
      </c>
      <c r="WZ22" s="3">
        <f>SUM(WZ14:WZ21)</f>
        <v>8</v>
      </c>
      <c r="XA22" s="3">
        <f>SUM(XA14:XA21)</f>
        <v>0</v>
      </c>
      <c r="XB22" s="3">
        <f>SUM(XB14:XB21)</f>
        <v>0</v>
      </c>
      <c r="XC22" s="3">
        <f>SUM(XC14:XC21)</f>
        <v>8</v>
      </c>
      <c r="XD22" s="3">
        <f>SUM(XD14:XD21)</f>
        <v>0</v>
      </c>
      <c r="XE22" s="3">
        <f>SUM(XE14:XE21)</f>
        <v>0</v>
      </c>
      <c r="XF22" s="3">
        <f>SUM(XF14:XF21)</f>
        <v>8</v>
      </c>
      <c r="XG22" s="3">
        <f>SUM(XG14:XG21)</f>
        <v>0</v>
      </c>
      <c r="XH22" s="3">
        <f>SUM(XH14:XH21)</f>
        <v>0</v>
      </c>
      <c r="XI22" s="3">
        <f>SUM(XI14:XI21)</f>
        <v>8</v>
      </c>
      <c r="XJ22" s="3">
        <f>SUM(XJ14:XJ21)</f>
        <v>0</v>
      </c>
      <c r="XK22" s="3">
        <f>SUM(XK14:XK21)</f>
        <v>0</v>
      </c>
    </row>
    <row r="23" spans="1:635" ht="44.45" customHeight="1" x14ac:dyDescent="0.25">
      <c r="A23" s="79" t="s">
        <v>3201</v>
      </c>
      <c r="B23" s="80"/>
      <c r="C23" s="10">
        <f>C22/8%</f>
        <v>100</v>
      </c>
      <c r="D23" s="10">
        <f t="shared" ref="D23:BO23" si="0">D22/8%</f>
        <v>0</v>
      </c>
      <c r="E23" s="10">
        <f t="shared" si="0"/>
        <v>0</v>
      </c>
      <c r="F23" s="10">
        <f t="shared" si="0"/>
        <v>100</v>
      </c>
      <c r="G23" s="10">
        <f t="shared" si="0"/>
        <v>0</v>
      </c>
      <c r="H23" s="10">
        <f t="shared" si="0"/>
        <v>0</v>
      </c>
      <c r="I23" s="10">
        <f t="shared" si="0"/>
        <v>100</v>
      </c>
      <c r="J23" s="10">
        <f t="shared" si="0"/>
        <v>0</v>
      </c>
      <c r="K23" s="10">
        <f t="shared" si="0"/>
        <v>0</v>
      </c>
      <c r="L23" s="10">
        <f t="shared" si="0"/>
        <v>100</v>
      </c>
      <c r="M23" s="10">
        <f t="shared" si="0"/>
        <v>0</v>
      </c>
      <c r="N23" s="10">
        <f t="shared" si="0"/>
        <v>0</v>
      </c>
      <c r="O23" s="10">
        <f t="shared" si="0"/>
        <v>100</v>
      </c>
      <c r="P23" s="10">
        <f t="shared" si="0"/>
        <v>0</v>
      </c>
      <c r="Q23" s="10">
        <f t="shared" si="0"/>
        <v>0</v>
      </c>
      <c r="R23" s="10">
        <f t="shared" si="0"/>
        <v>100</v>
      </c>
      <c r="S23" s="10">
        <f t="shared" si="0"/>
        <v>0</v>
      </c>
      <c r="T23" s="10">
        <f t="shared" si="0"/>
        <v>0</v>
      </c>
      <c r="U23" s="10">
        <f t="shared" si="0"/>
        <v>100</v>
      </c>
      <c r="V23" s="10">
        <f t="shared" si="0"/>
        <v>0</v>
      </c>
      <c r="W23" s="10">
        <f t="shared" si="0"/>
        <v>0</v>
      </c>
      <c r="X23" s="10">
        <f t="shared" si="0"/>
        <v>75</v>
      </c>
      <c r="Y23" s="10">
        <f t="shared" si="0"/>
        <v>25</v>
      </c>
      <c r="Z23" s="10">
        <f t="shared" si="0"/>
        <v>0</v>
      </c>
      <c r="AA23" s="10">
        <f t="shared" si="0"/>
        <v>100</v>
      </c>
      <c r="AB23" s="10">
        <f t="shared" si="0"/>
        <v>0</v>
      </c>
      <c r="AC23" s="10">
        <f t="shared" si="0"/>
        <v>0</v>
      </c>
      <c r="AD23" s="10">
        <f t="shared" si="0"/>
        <v>100</v>
      </c>
      <c r="AE23" s="10">
        <f t="shared" si="0"/>
        <v>0</v>
      </c>
      <c r="AF23" s="10">
        <f t="shared" si="0"/>
        <v>0</v>
      </c>
      <c r="AG23" s="10">
        <f t="shared" si="0"/>
        <v>75</v>
      </c>
      <c r="AH23" s="10">
        <f t="shared" si="0"/>
        <v>25</v>
      </c>
      <c r="AI23" s="10">
        <f t="shared" si="0"/>
        <v>0</v>
      </c>
      <c r="AJ23" s="10">
        <f t="shared" si="0"/>
        <v>100</v>
      </c>
      <c r="AK23" s="10">
        <f t="shared" si="0"/>
        <v>0</v>
      </c>
      <c r="AL23" s="10">
        <f t="shared" si="0"/>
        <v>0</v>
      </c>
      <c r="AM23" s="10">
        <f t="shared" si="0"/>
        <v>87.5</v>
      </c>
      <c r="AN23" s="10">
        <f t="shared" si="0"/>
        <v>12.5</v>
      </c>
      <c r="AO23" s="10">
        <f t="shared" si="0"/>
        <v>0</v>
      </c>
      <c r="AP23" s="10">
        <f t="shared" si="0"/>
        <v>25</v>
      </c>
      <c r="AQ23" s="10">
        <f t="shared" si="0"/>
        <v>75</v>
      </c>
      <c r="AR23" s="10">
        <f t="shared" si="0"/>
        <v>0</v>
      </c>
      <c r="AS23" s="10">
        <f t="shared" si="0"/>
        <v>100</v>
      </c>
      <c r="AT23" s="10">
        <f t="shared" si="0"/>
        <v>0</v>
      </c>
      <c r="AU23" s="10">
        <f t="shared" si="0"/>
        <v>0</v>
      </c>
      <c r="AV23" s="10">
        <f t="shared" si="0"/>
        <v>100</v>
      </c>
      <c r="AW23" s="10">
        <f t="shared" si="0"/>
        <v>0</v>
      </c>
      <c r="AX23" s="10">
        <f t="shared" si="0"/>
        <v>0</v>
      </c>
      <c r="AY23" s="10">
        <f t="shared" si="0"/>
        <v>100</v>
      </c>
      <c r="AZ23" s="10">
        <f t="shared" si="0"/>
        <v>0</v>
      </c>
      <c r="BA23" s="10">
        <f t="shared" si="0"/>
        <v>0</v>
      </c>
      <c r="BB23" s="10">
        <f t="shared" si="0"/>
        <v>100</v>
      </c>
      <c r="BC23" s="10">
        <f t="shared" si="0"/>
        <v>0</v>
      </c>
      <c r="BD23" s="10">
        <f t="shared" si="0"/>
        <v>0</v>
      </c>
      <c r="BE23" s="10">
        <f t="shared" si="0"/>
        <v>100</v>
      </c>
      <c r="BF23" s="10">
        <f t="shared" si="0"/>
        <v>0</v>
      </c>
      <c r="BG23" s="10">
        <f t="shared" si="0"/>
        <v>0</v>
      </c>
      <c r="BH23" s="10">
        <f t="shared" si="0"/>
        <v>100</v>
      </c>
      <c r="BI23" s="10">
        <f t="shared" si="0"/>
        <v>0</v>
      </c>
      <c r="BJ23" s="10">
        <f t="shared" si="0"/>
        <v>0</v>
      </c>
      <c r="BK23" s="10">
        <f t="shared" si="0"/>
        <v>100</v>
      </c>
      <c r="BL23" s="10">
        <f t="shared" si="0"/>
        <v>0</v>
      </c>
      <c r="BM23" s="10">
        <f t="shared" si="0"/>
        <v>0</v>
      </c>
      <c r="BN23" s="10">
        <f t="shared" si="0"/>
        <v>0</v>
      </c>
      <c r="BO23" s="10">
        <f t="shared" si="0"/>
        <v>87.5</v>
      </c>
      <c r="BP23" s="10">
        <f t="shared" ref="BP23:EA23" si="1">BP22/8%</f>
        <v>12.5</v>
      </c>
      <c r="BQ23" s="10">
        <f t="shared" si="1"/>
        <v>100</v>
      </c>
      <c r="BR23" s="10">
        <f t="shared" si="1"/>
        <v>0</v>
      </c>
      <c r="BS23" s="10">
        <f t="shared" si="1"/>
        <v>0</v>
      </c>
      <c r="BT23" s="10">
        <f t="shared" si="1"/>
        <v>50</v>
      </c>
      <c r="BU23" s="10">
        <f t="shared" si="1"/>
        <v>37.5</v>
      </c>
      <c r="BV23" s="10">
        <f t="shared" si="1"/>
        <v>12.5</v>
      </c>
      <c r="BW23" s="10">
        <f t="shared" si="1"/>
        <v>100</v>
      </c>
      <c r="BX23" s="10">
        <f t="shared" si="1"/>
        <v>0</v>
      </c>
      <c r="BY23" s="10">
        <f t="shared" si="1"/>
        <v>0</v>
      </c>
      <c r="BZ23" s="10">
        <f t="shared" si="1"/>
        <v>100</v>
      </c>
      <c r="CA23" s="10">
        <f t="shared" si="1"/>
        <v>0</v>
      </c>
      <c r="CB23" s="10">
        <f t="shared" si="1"/>
        <v>0</v>
      </c>
      <c r="CC23" s="10">
        <f t="shared" si="1"/>
        <v>100</v>
      </c>
      <c r="CD23" s="10">
        <f t="shared" si="1"/>
        <v>0</v>
      </c>
      <c r="CE23" s="10">
        <f t="shared" si="1"/>
        <v>0</v>
      </c>
      <c r="CF23" s="10">
        <f t="shared" si="1"/>
        <v>100</v>
      </c>
      <c r="CG23" s="10">
        <f t="shared" si="1"/>
        <v>0</v>
      </c>
      <c r="CH23" s="10">
        <f t="shared" si="1"/>
        <v>0</v>
      </c>
      <c r="CI23" s="10">
        <f t="shared" si="1"/>
        <v>87.5</v>
      </c>
      <c r="CJ23" s="10">
        <f t="shared" si="1"/>
        <v>12.5</v>
      </c>
      <c r="CK23" s="10">
        <f t="shared" si="1"/>
        <v>0</v>
      </c>
      <c r="CL23" s="10">
        <f t="shared" si="1"/>
        <v>100</v>
      </c>
      <c r="CM23" s="10">
        <f t="shared" si="1"/>
        <v>0</v>
      </c>
      <c r="CN23" s="10">
        <f t="shared" si="1"/>
        <v>0</v>
      </c>
      <c r="CO23" s="10">
        <f t="shared" si="1"/>
        <v>100</v>
      </c>
      <c r="CP23" s="10">
        <f t="shared" si="1"/>
        <v>0</v>
      </c>
      <c r="CQ23" s="10">
        <f t="shared" si="1"/>
        <v>0</v>
      </c>
      <c r="CR23" s="10">
        <f t="shared" si="1"/>
        <v>75</v>
      </c>
      <c r="CS23" s="10">
        <f t="shared" si="1"/>
        <v>25</v>
      </c>
      <c r="CT23" s="10">
        <f t="shared" si="1"/>
        <v>0</v>
      </c>
      <c r="CU23" s="10">
        <f t="shared" si="1"/>
        <v>87.5</v>
      </c>
      <c r="CV23" s="10">
        <f t="shared" si="1"/>
        <v>12.5</v>
      </c>
      <c r="CW23" s="10">
        <f t="shared" si="1"/>
        <v>0</v>
      </c>
      <c r="CX23" s="10">
        <f t="shared" si="1"/>
        <v>75</v>
      </c>
      <c r="CY23" s="10">
        <f t="shared" si="1"/>
        <v>25</v>
      </c>
      <c r="CZ23" s="10">
        <f t="shared" si="1"/>
        <v>0</v>
      </c>
      <c r="DA23" s="10">
        <f t="shared" si="1"/>
        <v>100</v>
      </c>
      <c r="DB23" s="10">
        <f t="shared" si="1"/>
        <v>0</v>
      </c>
      <c r="DC23" s="10">
        <f t="shared" si="1"/>
        <v>0</v>
      </c>
      <c r="DD23" s="10">
        <f t="shared" si="1"/>
        <v>87.5</v>
      </c>
      <c r="DE23" s="10">
        <f t="shared" si="1"/>
        <v>12.5</v>
      </c>
      <c r="DF23" s="10">
        <f t="shared" si="1"/>
        <v>0</v>
      </c>
      <c r="DG23" s="10">
        <f t="shared" si="1"/>
        <v>100</v>
      </c>
      <c r="DH23" s="10">
        <f t="shared" si="1"/>
        <v>0</v>
      </c>
      <c r="DI23" s="10">
        <f t="shared" si="1"/>
        <v>0</v>
      </c>
      <c r="DJ23" s="10">
        <f t="shared" si="1"/>
        <v>87.5</v>
      </c>
      <c r="DK23" s="10">
        <f t="shared" si="1"/>
        <v>12.5</v>
      </c>
      <c r="DL23" s="10">
        <f t="shared" si="1"/>
        <v>0</v>
      </c>
      <c r="DM23" s="10">
        <f t="shared" si="1"/>
        <v>100</v>
      </c>
      <c r="DN23" s="10">
        <f t="shared" si="1"/>
        <v>0</v>
      </c>
      <c r="DO23" s="10">
        <f t="shared" si="1"/>
        <v>0</v>
      </c>
      <c r="DP23" s="10">
        <f t="shared" si="1"/>
        <v>100</v>
      </c>
      <c r="DQ23" s="10">
        <f t="shared" si="1"/>
        <v>0</v>
      </c>
      <c r="DR23" s="10">
        <f t="shared" si="1"/>
        <v>0</v>
      </c>
      <c r="DS23" s="10">
        <f t="shared" si="1"/>
        <v>100</v>
      </c>
      <c r="DT23" s="10">
        <f t="shared" si="1"/>
        <v>0</v>
      </c>
      <c r="DU23" s="10">
        <f t="shared" si="1"/>
        <v>0</v>
      </c>
      <c r="DV23" s="10">
        <f t="shared" si="1"/>
        <v>50</v>
      </c>
      <c r="DW23" s="10">
        <f t="shared" si="1"/>
        <v>50</v>
      </c>
      <c r="DX23" s="10">
        <f t="shared" si="1"/>
        <v>0</v>
      </c>
      <c r="DY23" s="10">
        <f t="shared" si="1"/>
        <v>100</v>
      </c>
      <c r="DZ23" s="10">
        <f t="shared" si="1"/>
        <v>0</v>
      </c>
      <c r="EA23" s="10">
        <f t="shared" si="1"/>
        <v>0</v>
      </c>
      <c r="EB23" s="10">
        <f t="shared" ref="EB23:GM23" si="2">EB22/8%</f>
        <v>100</v>
      </c>
      <c r="EC23" s="10">
        <f t="shared" si="2"/>
        <v>0</v>
      </c>
      <c r="ED23" s="10">
        <f t="shared" si="2"/>
        <v>0</v>
      </c>
      <c r="EE23" s="10">
        <f t="shared" si="2"/>
        <v>100</v>
      </c>
      <c r="EF23" s="10">
        <f t="shared" si="2"/>
        <v>0</v>
      </c>
      <c r="EG23" s="10">
        <f t="shared" si="2"/>
        <v>0</v>
      </c>
      <c r="EH23" s="10">
        <f t="shared" si="2"/>
        <v>87.5</v>
      </c>
      <c r="EI23" s="10">
        <f t="shared" si="2"/>
        <v>12.5</v>
      </c>
      <c r="EJ23" s="10">
        <f t="shared" si="2"/>
        <v>0</v>
      </c>
      <c r="EK23" s="10">
        <f t="shared" si="2"/>
        <v>75</v>
      </c>
      <c r="EL23" s="10">
        <f t="shared" si="2"/>
        <v>25</v>
      </c>
      <c r="EM23" s="10">
        <f t="shared" si="2"/>
        <v>0</v>
      </c>
      <c r="EN23" s="10">
        <f t="shared" si="2"/>
        <v>75</v>
      </c>
      <c r="EO23" s="10">
        <f t="shared" si="2"/>
        <v>25</v>
      </c>
      <c r="EP23" s="10">
        <f t="shared" si="2"/>
        <v>0</v>
      </c>
      <c r="EQ23" s="10">
        <f t="shared" si="2"/>
        <v>37.5</v>
      </c>
      <c r="ER23" s="10">
        <f t="shared" si="2"/>
        <v>62.5</v>
      </c>
      <c r="ES23" s="10">
        <f t="shared" si="2"/>
        <v>0</v>
      </c>
      <c r="ET23" s="10">
        <f t="shared" si="2"/>
        <v>100</v>
      </c>
      <c r="EU23" s="10">
        <f t="shared" si="2"/>
        <v>0</v>
      </c>
      <c r="EV23" s="10">
        <f t="shared" si="2"/>
        <v>0</v>
      </c>
      <c r="EW23" s="10">
        <f t="shared" si="2"/>
        <v>75</v>
      </c>
      <c r="EX23" s="10">
        <f t="shared" si="2"/>
        <v>25</v>
      </c>
      <c r="EY23" s="10">
        <f t="shared" si="2"/>
        <v>0</v>
      </c>
      <c r="EZ23" s="10">
        <f t="shared" si="2"/>
        <v>100</v>
      </c>
      <c r="FA23" s="10">
        <f t="shared" si="2"/>
        <v>0</v>
      </c>
      <c r="FB23" s="10">
        <f t="shared" si="2"/>
        <v>0</v>
      </c>
      <c r="FC23" s="10">
        <f t="shared" si="2"/>
        <v>100</v>
      </c>
      <c r="FD23" s="10">
        <f t="shared" si="2"/>
        <v>0</v>
      </c>
      <c r="FE23" s="10">
        <f t="shared" si="2"/>
        <v>0</v>
      </c>
      <c r="FF23" s="10">
        <f t="shared" si="2"/>
        <v>100</v>
      </c>
      <c r="FG23" s="10">
        <f t="shared" si="2"/>
        <v>0</v>
      </c>
      <c r="FH23" s="10">
        <f t="shared" si="2"/>
        <v>0</v>
      </c>
      <c r="FI23" s="10">
        <f t="shared" si="2"/>
        <v>100</v>
      </c>
      <c r="FJ23" s="10">
        <f t="shared" si="2"/>
        <v>0</v>
      </c>
      <c r="FK23" s="10">
        <f t="shared" si="2"/>
        <v>0</v>
      </c>
      <c r="FL23" s="10">
        <f t="shared" si="2"/>
        <v>100</v>
      </c>
      <c r="FM23" s="10">
        <f t="shared" si="2"/>
        <v>0</v>
      </c>
      <c r="FN23" s="10">
        <f t="shared" si="2"/>
        <v>0</v>
      </c>
      <c r="FO23" s="10">
        <f t="shared" si="2"/>
        <v>100</v>
      </c>
      <c r="FP23" s="10">
        <f t="shared" si="2"/>
        <v>0</v>
      </c>
      <c r="FQ23" s="10">
        <f t="shared" si="2"/>
        <v>0</v>
      </c>
      <c r="FR23" s="10">
        <f t="shared" si="2"/>
        <v>25</v>
      </c>
      <c r="FS23" s="10">
        <f t="shared" si="2"/>
        <v>75</v>
      </c>
      <c r="FT23" s="10">
        <f t="shared" si="2"/>
        <v>0</v>
      </c>
      <c r="FU23" s="10">
        <f t="shared" si="2"/>
        <v>100</v>
      </c>
      <c r="FV23" s="10">
        <f t="shared" si="2"/>
        <v>0</v>
      </c>
      <c r="FW23" s="10">
        <f t="shared" si="2"/>
        <v>0</v>
      </c>
      <c r="FX23" s="10">
        <f t="shared" si="2"/>
        <v>75</v>
      </c>
      <c r="FY23" s="10">
        <f t="shared" si="2"/>
        <v>25</v>
      </c>
      <c r="FZ23" s="10">
        <f t="shared" si="2"/>
        <v>0</v>
      </c>
      <c r="GA23" s="10">
        <f t="shared" si="2"/>
        <v>100</v>
      </c>
      <c r="GB23" s="10">
        <f t="shared" si="2"/>
        <v>0</v>
      </c>
      <c r="GC23" s="10">
        <f t="shared" si="2"/>
        <v>0</v>
      </c>
      <c r="GD23" s="10">
        <f t="shared" si="2"/>
        <v>100</v>
      </c>
      <c r="GE23" s="10">
        <f t="shared" si="2"/>
        <v>0</v>
      </c>
      <c r="GF23" s="10">
        <f t="shared" si="2"/>
        <v>0</v>
      </c>
      <c r="GG23" s="10">
        <f t="shared" si="2"/>
        <v>100</v>
      </c>
      <c r="GH23" s="10">
        <f t="shared" si="2"/>
        <v>0</v>
      </c>
      <c r="GI23" s="10">
        <f t="shared" si="2"/>
        <v>0</v>
      </c>
      <c r="GJ23" s="10">
        <f t="shared" si="2"/>
        <v>75</v>
      </c>
      <c r="GK23" s="10">
        <f t="shared" si="2"/>
        <v>25</v>
      </c>
      <c r="GL23" s="10">
        <f t="shared" si="2"/>
        <v>0</v>
      </c>
      <c r="GM23" s="10">
        <f t="shared" si="2"/>
        <v>100</v>
      </c>
      <c r="GN23" s="10">
        <f t="shared" ref="GN23:IY23" si="3">GN22/8%</f>
        <v>0</v>
      </c>
      <c r="GO23" s="10">
        <f t="shared" si="3"/>
        <v>0</v>
      </c>
      <c r="GP23" s="10">
        <f t="shared" si="3"/>
        <v>100</v>
      </c>
      <c r="GQ23" s="10">
        <f t="shared" si="3"/>
        <v>0</v>
      </c>
      <c r="GR23" s="10">
        <f t="shared" si="3"/>
        <v>0</v>
      </c>
      <c r="GS23" s="10">
        <f t="shared" si="3"/>
        <v>100</v>
      </c>
      <c r="GT23" s="10">
        <f t="shared" si="3"/>
        <v>0</v>
      </c>
      <c r="GU23" s="10">
        <f t="shared" si="3"/>
        <v>0</v>
      </c>
      <c r="GV23" s="10">
        <f t="shared" si="3"/>
        <v>100</v>
      </c>
      <c r="GW23" s="10">
        <f t="shared" si="3"/>
        <v>0</v>
      </c>
      <c r="GX23" s="10">
        <f t="shared" si="3"/>
        <v>0</v>
      </c>
      <c r="GY23" s="10">
        <f t="shared" si="3"/>
        <v>87.5</v>
      </c>
      <c r="GZ23" s="10">
        <f t="shared" si="3"/>
        <v>12.5</v>
      </c>
      <c r="HA23" s="10">
        <f t="shared" si="3"/>
        <v>0</v>
      </c>
      <c r="HB23" s="10">
        <f t="shared" si="3"/>
        <v>87.5</v>
      </c>
      <c r="HC23" s="10">
        <f t="shared" si="3"/>
        <v>12.5</v>
      </c>
      <c r="HD23" s="10">
        <f t="shared" si="3"/>
        <v>0</v>
      </c>
      <c r="HE23" s="10">
        <f t="shared" si="3"/>
        <v>100</v>
      </c>
      <c r="HF23" s="10">
        <f t="shared" si="3"/>
        <v>0</v>
      </c>
      <c r="HG23" s="10">
        <f t="shared" si="3"/>
        <v>0</v>
      </c>
      <c r="HH23" s="10">
        <f t="shared" si="3"/>
        <v>100</v>
      </c>
      <c r="HI23" s="10">
        <f t="shared" si="3"/>
        <v>0</v>
      </c>
      <c r="HJ23" s="10">
        <f t="shared" si="3"/>
        <v>0</v>
      </c>
      <c r="HK23" s="10">
        <f t="shared" si="3"/>
        <v>100</v>
      </c>
      <c r="HL23" s="10">
        <f t="shared" si="3"/>
        <v>0</v>
      </c>
      <c r="HM23" s="10">
        <f t="shared" si="3"/>
        <v>0</v>
      </c>
      <c r="HN23" s="10">
        <f t="shared" si="3"/>
        <v>87.5</v>
      </c>
      <c r="HO23" s="10">
        <f t="shared" si="3"/>
        <v>12.5</v>
      </c>
      <c r="HP23" s="10">
        <f t="shared" si="3"/>
        <v>0</v>
      </c>
      <c r="HQ23" s="10">
        <f t="shared" si="3"/>
        <v>37.5</v>
      </c>
      <c r="HR23" s="10">
        <f t="shared" si="3"/>
        <v>62.5</v>
      </c>
      <c r="HS23" s="10">
        <f t="shared" si="3"/>
        <v>0</v>
      </c>
      <c r="HT23" s="10">
        <f t="shared" si="3"/>
        <v>50</v>
      </c>
      <c r="HU23" s="10">
        <f t="shared" si="3"/>
        <v>50</v>
      </c>
      <c r="HV23" s="10">
        <f t="shared" si="3"/>
        <v>0</v>
      </c>
      <c r="HW23" s="10">
        <f t="shared" si="3"/>
        <v>75</v>
      </c>
      <c r="HX23" s="10">
        <f t="shared" si="3"/>
        <v>25</v>
      </c>
      <c r="HY23" s="10">
        <f t="shared" si="3"/>
        <v>0</v>
      </c>
      <c r="HZ23" s="10">
        <f t="shared" si="3"/>
        <v>62.5</v>
      </c>
      <c r="IA23" s="10">
        <f t="shared" si="3"/>
        <v>37.5</v>
      </c>
      <c r="IB23" s="10">
        <f t="shared" si="3"/>
        <v>0</v>
      </c>
      <c r="IC23" s="10">
        <f t="shared" si="3"/>
        <v>0</v>
      </c>
      <c r="ID23" s="10">
        <f t="shared" si="3"/>
        <v>100</v>
      </c>
      <c r="IE23" s="10">
        <f t="shared" si="3"/>
        <v>0</v>
      </c>
      <c r="IF23" s="10">
        <f t="shared" si="3"/>
        <v>50</v>
      </c>
      <c r="IG23" s="10">
        <f t="shared" si="3"/>
        <v>50</v>
      </c>
      <c r="IH23" s="10">
        <f t="shared" si="3"/>
        <v>0</v>
      </c>
      <c r="II23" s="10">
        <f t="shared" si="3"/>
        <v>12.5</v>
      </c>
      <c r="IJ23" s="10">
        <f t="shared" si="3"/>
        <v>87.5</v>
      </c>
      <c r="IK23" s="10">
        <f t="shared" si="3"/>
        <v>0</v>
      </c>
      <c r="IL23" s="10">
        <f t="shared" si="3"/>
        <v>25</v>
      </c>
      <c r="IM23" s="10">
        <f t="shared" si="3"/>
        <v>75</v>
      </c>
      <c r="IN23" s="10">
        <f t="shared" si="3"/>
        <v>0</v>
      </c>
      <c r="IO23" s="10">
        <f t="shared" si="3"/>
        <v>100</v>
      </c>
      <c r="IP23" s="10">
        <f t="shared" si="3"/>
        <v>0</v>
      </c>
      <c r="IQ23" s="10">
        <f t="shared" si="3"/>
        <v>0</v>
      </c>
      <c r="IR23" s="10">
        <f t="shared" si="3"/>
        <v>100</v>
      </c>
      <c r="IS23" s="10">
        <f t="shared" si="3"/>
        <v>0</v>
      </c>
      <c r="IT23" s="10">
        <f t="shared" si="3"/>
        <v>0</v>
      </c>
      <c r="IU23" s="10">
        <f t="shared" si="3"/>
        <v>87.5</v>
      </c>
      <c r="IV23" s="10">
        <f t="shared" si="3"/>
        <v>12.5</v>
      </c>
      <c r="IW23" s="10">
        <f t="shared" si="3"/>
        <v>0</v>
      </c>
      <c r="IX23" s="10">
        <f t="shared" si="3"/>
        <v>100</v>
      </c>
      <c r="IY23" s="10">
        <f t="shared" si="3"/>
        <v>0</v>
      </c>
      <c r="IZ23" s="10">
        <f t="shared" ref="IZ23:LK23" si="4">IZ22/8%</f>
        <v>0</v>
      </c>
      <c r="JA23" s="10">
        <f t="shared" si="4"/>
        <v>62.5</v>
      </c>
      <c r="JB23" s="10">
        <f t="shared" si="4"/>
        <v>37.5</v>
      </c>
      <c r="JC23" s="10">
        <f t="shared" si="4"/>
        <v>0</v>
      </c>
      <c r="JD23" s="10">
        <f t="shared" si="4"/>
        <v>100</v>
      </c>
      <c r="JE23" s="10">
        <f t="shared" si="4"/>
        <v>0</v>
      </c>
      <c r="JF23" s="10">
        <f t="shared" si="4"/>
        <v>0</v>
      </c>
      <c r="JG23" s="10">
        <f t="shared" si="4"/>
        <v>100</v>
      </c>
      <c r="JH23" s="10">
        <f t="shared" si="4"/>
        <v>0</v>
      </c>
      <c r="JI23" s="10">
        <f t="shared" si="4"/>
        <v>0</v>
      </c>
      <c r="JJ23" s="10">
        <f t="shared" si="4"/>
        <v>100</v>
      </c>
      <c r="JK23" s="10">
        <f t="shared" si="4"/>
        <v>0</v>
      </c>
      <c r="JL23" s="10">
        <f t="shared" si="4"/>
        <v>0</v>
      </c>
      <c r="JM23" s="10">
        <f t="shared" si="4"/>
        <v>100</v>
      </c>
      <c r="JN23" s="10">
        <f t="shared" si="4"/>
        <v>0</v>
      </c>
      <c r="JO23" s="10">
        <f t="shared" si="4"/>
        <v>0</v>
      </c>
      <c r="JP23" s="10">
        <f t="shared" si="4"/>
        <v>100</v>
      </c>
      <c r="JQ23" s="10">
        <f t="shared" si="4"/>
        <v>0</v>
      </c>
      <c r="JR23" s="10">
        <f t="shared" si="4"/>
        <v>0</v>
      </c>
      <c r="JS23" s="10">
        <f t="shared" si="4"/>
        <v>100</v>
      </c>
      <c r="JT23" s="10">
        <f t="shared" si="4"/>
        <v>0</v>
      </c>
      <c r="JU23" s="10">
        <f t="shared" si="4"/>
        <v>0</v>
      </c>
      <c r="JV23" s="10">
        <f t="shared" si="4"/>
        <v>100</v>
      </c>
      <c r="JW23" s="10">
        <f t="shared" si="4"/>
        <v>0</v>
      </c>
      <c r="JX23" s="10">
        <f t="shared" si="4"/>
        <v>0</v>
      </c>
      <c r="JY23" s="10">
        <f t="shared" si="4"/>
        <v>100</v>
      </c>
      <c r="JZ23" s="10">
        <f t="shared" si="4"/>
        <v>0</v>
      </c>
      <c r="KA23" s="10">
        <f t="shared" si="4"/>
        <v>0</v>
      </c>
      <c r="KB23" s="10">
        <f t="shared" si="4"/>
        <v>100</v>
      </c>
      <c r="KC23" s="10">
        <f t="shared" si="4"/>
        <v>0</v>
      </c>
      <c r="KD23" s="10">
        <f t="shared" si="4"/>
        <v>0</v>
      </c>
      <c r="KE23" s="10">
        <f t="shared" si="4"/>
        <v>100</v>
      </c>
      <c r="KF23" s="10">
        <f t="shared" si="4"/>
        <v>0</v>
      </c>
      <c r="KG23" s="10">
        <f t="shared" si="4"/>
        <v>0</v>
      </c>
      <c r="KH23" s="10">
        <f t="shared" si="4"/>
        <v>100</v>
      </c>
      <c r="KI23" s="10">
        <f t="shared" si="4"/>
        <v>0</v>
      </c>
      <c r="KJ23" s="10">
        <f t="shared" si="4"/>
        <v>0</v>
      </c>
      <c r="KK23" s="10">
        <f t="shared" si="4"/>
        <v>100</v>
      </c>
      <c r="KL23" s="10">
        <f t="shared" si="4"/>
        <v>0</v>
      </c>
      <c r="KM23" s="10">
        <f t="shared" si="4"/>
        <v>0</v>
      </c>
      <c r="KN23" s="10">
        <f t="shared" si="4"/>
        <v>100</v>
      </c>
      <c r="KO23" s="10">
        <f t="shared" si="4"/>
        <v>0</v>
      </c>
      <c r="KP23" s="10">
        <f t="shared" si="4"/>
        <v>0</v>
      </c>
      <c r="KQ23" s="10">
        <f t="shared" si="4"/>
        <v>100</v>
      </c>
      <c r="KR23" s="10">
        <f t="shared" si="4"/>
        <v>0</v>
      </c>
      <c r="KS23" s="10">
        <f t="shared" si="4"/>
        <v>0</v>
      </c>
      <c r="KT23" s="10">
        <f t="shared" si="4"/>
        <v>100</v>
      </c>
      <c r="KU23" s="10">
        <f t="shared" si="4"/>
        <v>0</v>
      </c>
      <c r="KV23" s="10">
        <f t="shared" si="4"/>
        <v>0</v>
      </c>
      <c r="KW23" s="10">
        <f t="shared" si="4"/>
        <v>62.5</v>
      </c>
      <c r="KX23" s="10">
        <f t="shared" si="4"/>
        <v>37.5</v>
      </c>
      <c r="KY23" s="10">
        <f t="shared" si="4"/>
        <v>0</v>
      </c>
      <c r="KZ23" s="10">
        <f t="shared" si="4"/>
        <v>87.5</v>
      </c>
      <c r="LA23" s="10">
        <f t="shared" si="4"/>
        <v>12.5</v>
      </c>
      <c r="LB23" s="10">
        <f t="shared" si="4"/>
        <v>0</v>
      </c>
      <c r="LC23" s="10">
        <f t="shared" si="4"/>
        <v>87.5</v>
      </c>
      <c r="LD23" s="10">
        <f t="shared" si="4"/>
        <v>12.5</v>
      </c>
      <c r="LE23" s="10">
        <f t="shared" si="4"/>
        <v>0</v>
      </c>
      <c r="LF23" s="10">
        <f t="shared" si="4"/>
        <v>37.5</v>
      </c>
      <c r="LG23" s="10">
        <f t="shared" si="4"/>
        <v>62.5</v>
      </c>
      <c r="LH23" s="10">
        <f t="shared" si="4"/>
        <v>0</v>
      </c>
      <c r="LI23" s="10">
        <f t="shared" si="4"/>
        <v>25</v>
      </c>
      <c r="LJ23" s="10">
        <f t="shared" si="4"/>
        <v>75</v>
      </c>
      <c r="LK23" s="10">
        <f t="shared" si="4"/>
        <v>0</v>
      </c>
      <c r="LL23" s="10">
        <f t="shared" ref="LL23:NW23" si="5">LL22/8%</f>
        <v>37.5</v>
      </c>
      <c r="LM23" s="10">
        <f t="shared" si="5"/>
        <v>50</v>
      </c>
      <c r="LN23" s="10">
        <f t="shared" si="5"/>
        <v>0</v>
      </c>
      <c r="LO23" s="10">
        <f t="shared" si="5"/>
        <v>100</v>
      </c>
      <c r="LP23" s="10">
        <f t="shared" si="5"/>
        <v>0</v>
      </c>
      <c r="LQ23" s="10">
        <f t="shared" si="5"/>
        <v>0</v>
      </c>
      <c r="LR23" s="10">
        <f t="shared" si="5"/>
        <v>62.5</v>
      </c>
      <c r="LS23" s="10">
        <f t="shared" si="5"/>
        <v>37.5</v>
      </c>
      <c r="LT23" s="10">
        <f t="shared" si="5"/>
        <v>0</v>
      </c>
      <c r="LU23" s="10">
        <f t="shared" si="5"/>
        <v>37.5</v>
      </c>
      <c r="LV23" s="10">
        <f t="shared" si="5"/>
        <v>62.5</v>
      </c>
      <c r="LW23" s="10">
        <f t="shared" si="5"/>
        <v>0</v>
      </c>
      <c r="LX23" s="10">
        <f t="shared" si="5"/>
        <v>87.5</v>
      </c>
      <c r="LY23" s="10">
        <f t="shared" si="5"/>
        <v>12.5</v>
      </c>
      <c r="LZ23" s="10">
        <f t="shared" si="5"/>
        <v>0</v>
      </c>
      <c r="MA23" s="10">
        <f t="shared" si="5"/>
        <v>100</v>
      </c>
      <c r="MB23" s="10">
        <f t="shared" si="5"/>
        <v>0</v>
      </c>
      <c r="MC23" s="10">
        <f t="shared" si="5"/>
        <v>0</v>
      </c>
      <c r="MD23" s="10">
        <f t="shared" si="5"/>
        <v>37.5</v>
      </c>
      <c r="ME23" s="10">
        <f t="shared" si="5"/>
        <v>62.5</v>
      </c>
      <c r="MF23" s="10">
        <f t="shared" si="5"/>
        <v>0</v>
      </c>
      <c r="MG23" s="10">
        <f t="shared" si="5"/>
        <v>100</v>
      </c>
      <c r="MH23" s="10">
        <f t="shared" si="5"/>
        <v>0</v>
      </c>
      <c r="MI23" s="10">
        <f t="shared" si="5"/>
        <v>0</v>
      </c>
      <c r="MJ23" s="10">
        <f t="shared" si="5"/>
        <v>100</v>
      </c>
      <c r="MK23" s="10">
        <f t="shared" si="5"/>
        <v>0</v>
      </c>
      <c r="ML23" s="10">
        <f t="shared" si="5"/>
        <v>0</v>
      </c>
      <c r="MM23" s="10">
        <f t="shared" si="5"/>
        <v>100</v>
      </c>
      <c r="MN23" s="10">
        <f t="shared" si="5"/>
        <v>0</v>
      </c>
      <c r="MO23" s="10">
        <f t="shared" si="5"/>
        <v>0</v>
      </c>
      <c r="MP23" s="10">
        <f t="shared" si="5"/>
        <v>87.5</v>
      </c>
      <c r="MQ23" s="10">
        <f t="shared" si="5"/>
        <v>12.5</v>
      </c>
      <c r="MR23" s="10">
        <f t="shared" si="5"/>
        <v>0</v>
      </c>
      <c r="MS23" s="10">
        <f t="shared" si="5"/>
        <v>100</v>
      </c>
      <c r="MT23" s="10">
        <f t="shared" si="5"/>
        <v>0</v>
      </c>
      <c r="MU23" s="10">
        <f t="shared" si="5"/>
        <v>0</v>
      </c>
      <c r="MV23" s="10">
        <f t="shared" si="5"/>
        <v>87.5</v>
      </c>
      <c r="MW23" s="10">
        <f t="shared" si="5"/>
        <v>12.5</v>
      </c>
      <c r="MX23" s="10">
        <f t="shared" si="5"/>
        <v>0</v>
      </c>
      <c r="MY23" s="10">
        <f t="shared" si="5"/>
        <v>87.5</v>
      </c>
      <c r="MZ23" s="10">
        <f t="shared" si="5"/>
        <v>12.5</v>
      </c>
      <c r="NA23" s="10">
        <f t="shared" si="5"/>
        <v>0</v>
      </c>
      <c r="NB23" s="10">
        <f t="shared" si="5"/>
        <v>75</v>
      </c>
      <c r="NC23" s="10">
        <f t="shared" si="5"/>
        <v>25</v>
      </c>
      <c r="ND23" s="10">
        <f t="shared" si="5"/>
        <v>0</v>
      </c>
      <c r="NE23" s="10">
        <f t="shared" si="5"/>
        <v>100</v>
      </c>
      <c r="NF23" s="10">
        <f t="shared" si="5"/>
        <v>0</v>
      </c>
      <c r="NG23" s="10">
        <f t="shared" si="5"/>
        <v>0</v>
      </c>
      <c r="NH23" s="10">
        <f t="shared" si="5"/>
        <v>100</v>
      </c>
      <c r="NI23" s="10">
        <f t="shared" si="5"/>
        <v>0</v>
      </c>
      <c r="NJ23" s="10">
        <f t="shared" si="5"/>
        <v>0</v>
      </c>
      <c r="NK23" s="10">
        <f t="shared" si="5"/>
        <v>100</v>
      </c>
      <c r="NL23" s="10">
        <f t="shared" si="5"/>
        <v>0</v>
      </c>
      <c r="NM23" s="10">
        <f t="shared" si="5"/>
        <v>0</v>
      </c>
      <c r="NN23" s="10">
        <f t="shared" si="5"/>
        <v>75</v>
      </c>
      <c r="NO23" s="10">
        <f t="shared" si="5"/>
        <v>25</v>
      </c>
      <c r="NP23" s="10">
        <f t="shared" si="5"/>
        <v>0</v>
      </c>
      <c r="NQ23" s="10">
        <f t="shared" si="5"/>
        <v>62.5</v>
      </c>
      <c r="NR23" s="10">
        <f t="shared" si="5"/>
        <v>37.5</v>
      </c>
      <c r="NS23" s="10">
        <f t="shared" si="5"/>
        <v>0</v>
      </c>
      <c r="NT23" s="10">
        <f t="shared" si="5"/>
        <v>75</v>
      </c>
      <c r="NU23" s="10">
        <f t="shared" si="5"/>
        <v>25</v>
      </c>
      <c r="NV23" s="10">
        <f t="shared" si="5"/>
        <v>0</v>
      </c>
      <c r="NW23" s="10">
        <f t="shared" si="5"/>
        <v>75</v>
      </c>
      <c r="NX23" s="10">
        <f t="shared" ref="NX23:QI23" si="6">NX22/8%</f>
        <v>25</v>
      </c>
      <c r="NY23" s="10">
        <f t="shared" si="6"/>
        <v>0</v>
      </c>
      <c r="NZ23" s="10">
        <f t="shared" si="6"/>
        <v>75</v>
      </c>
      <c r="OA23" s="10">
        <f t="shared" si="6"/>
        <v>25</v>
      </c>
      <c r="OB23" s="10">
        <f t="shared" si="6"/>
        <v>0</v>
      </c>
      <c r="OC23" s="10">
        <f t="shared" si="6"/>
        <v>75</v>
      </c>
      <c r="OD23" s="10">
        <f t="shared" si="6"/>
        <v>25</v>
      </c>
      <c r="OE23" s="10">
        <f t="shared" si="6"/>
        <v>0</v>
      </c>
      <c r="OF23" s="10">
        <f t="shared" si="6"/>
        <v>87.5</v>
      </c>
      <c r="OG23" s="10">
        <f t="shared" si="6"/>
        <v>12.5</v>
      </c>
      <c r="OH23" s="10">
        <f t="shared" si="6"/>
        <v>0</v>
      </c>
      <c r="OI23" s="10">
        <f t="shared" si="6"/>
        <v>75</v>
      </c>
      <c r="OJ23" s="10">
        <f t="shared" si="6"/>
        <v>25</v>
      </c>
      <c r="OK23" s="10">
        <f t="shared" si="6"/>
        <v>0</v>
      </c>
      <c r="OL23" s="10">
        <f t="shared" si="6"/>
        <v>87.5</v>
      </c>
      <c r="OM23" s="10">
        <f t="shared" si="6"/>
        <v>12.5</v>
      </c>
      <c r="ON23" s="10">
        <f t="shared" si="6"/>
        <v>0</v>
      </c>
      <c r="OO23" s="10">
        <f t="shared" si="6"/>
        <v>62.5</v>
      </c>
      <c r="OP23" s="10">
        <f t="shared" si="6"/>
        <v>37.5</v>
      </c>
      <c r="OQ23" s="10">
        <f t="shared" si="6"/>
        <v>0</v>
      </c>
      <c r="OR23" s="10">
        <f t="shared" si="6"/>
        <v>100</v>
      </c>
      <c r="OS23" s="10">
        <f t="shared" si="6"/>
        <v>0</v>
      </c>
      <c r="OT23" s="10">
        <f t="shared" si="6"/>
        <v>0</v>
      </c>
      <c r="OU23" s="10">
        <f t="shared" si="6"/>
        <v>87.5</v>
      </c>
      <c r="OV23" s="10">
        <f t="shared" si="6"/>
        <v>12.5</v>
      </c>
      <c r="OW23" s="10">
        <f t="shared" si="6"/>
        <v>0</v>
      </c>
      <c r="OX23" s="10">
        <f t="shared" si="6"/>
        <v>100</v>
      </c>
      <c r="OY23" s="10">
        <f t="shared" si="6"/>
        <v>0</v>
      </c>
      <c r="OZ23" s="10">
        <f t="shared" si="6"/>
        <v>0</v>
      </c>
      <c r="PA23" s="10">
        <f t="shared" si="6"/>
        <v>100</v>
      </c>
      <c r="PB23" s="10">
        <f t="shared" si="6"/>
        <v>0</v>
      </c>
      <c r="PC23" s="10">
        <f t="shared" si="6"/>
        <v>0</v>
      </c>
      <c r="PD23" s="10">
        <f t="shared" si="6"/>
        <v>100</v>
      </c>
      <c r="PE23" s="10">
        <f t="shared" si="6"/>
        <v>0</v>
      </c>
      <c r="PF23" s="10">
        <f t="shared" si="6"/>
        <v>0</v>
      </c>
      <c r="PG23" s="10">
        <f t="shared" si="6"/>
        <v>100</v>
      </c>
      <c r="PH23" s="10">
        <f t="shared" si="6"/>
        <v>0</v>
      </c>
      <c r="PI23" s="10">
        <f t="shared" si="6"/>
        <v>0</v>
      </c>
      <c r="PJ23" s="10">
        <f t="shared" si="6"/>
        <v>100</v>
      </c>
      <c r="PK23" s="10">
        <f t="shared" si="6"/>
        <v>0</v>
      </c>
      <c r="PL23" s="10">
        <f t="shared" si="6"/>
        <v>0</v>
      </c>
      <c r="PM23" s="10">
        <f t="shared" si="6"/>
        <v>100</v>
      </c>
      <c r="PN23" s="10">
        <f t="shared" si="6"/>
        <v>0</v>
      </c>
      <c r="PO23" s="10">
        <f t="shared" si="6"/>
        <v>0</v>
      </c>
      <c r="PP23" s="10">
        <f t="shared" si="6"/>
        <v>100</v>
      </c>
      <c r="PQ23" s="10">
        <f t="shared" si="6"/>
        <v>0</v>
      </c>
      <c r="PR23" s="10">
        <f t="shared" si="6"/>
        <v>0</v>
      </c>
      <c r="PS23" s="10">
        <f t="shared" si="6"/>
        <v>100</v>
      </c>
      <c r="PT23" s="10">
        <f t="shared" si="6"/>
        <v>0</v>
      </c>
      <c r="PU23" s="10">
        <f t="shared" si="6"/>
        <v>0</v>
      </c>
      <c r="PV23" s="10">
        <f t="shared" si="6"/>
        <v>100</v>
      </c>
      <c r="PW23" s="10">
        <f t="shared" si="6"/>
        <v>0</v>
      </c>
      <c r="PX23" s="10">
        <f t="shared" si="6"/>
        <v>0</v>
      </c>
      <c r="PY23" s="10">
        <f t="shared" si="6"/>
        <v>100</v>
      </c>
      <c r="PZ23" s="10">
        <f t="shared" si="6"/>
        <v>0</v>
      </c>
      <c r="QA23" s="10">
        <f t="shared" si="6"/>
        <v>0</v>
      </c>
      <c r="QB23" s="10">
        <f t="shared" si="6"/>
        <v>100</v>
      </c>
      <c r="QC23" s="10">
        <f t="shared" si="6"/>
        <v>0</v>
      </c>
      <c r="QD23" s="10">
        <f t="shared" si="6"/>
        <v>0</v>
      </c>
      <c r="QE23" s="10">
        <f t="shared" si="6"/>
        <v>62.5</v>
      </c>
      <c r="QF23" s="10">
        <f t="shared" si="6"/>
        <v>37.5</v>
      </c>
      <c r="QG23" s="10">
        <f t="shared" si="6"/>
        <v>0</v>
      </c>
      <c r="QH23" s="10">
        <f t="shared" si="6"/>
        <v>75</v>
      </c>
      <c r="QI23" s="10">
        <f t="shared" si="6"/>
        <v>25</v>
      </c>
      <c r="QJ23" s="10">
        <f t="shared" ref="QJ23:SU23" si="7">QJ22/8%</f>
        <v>0</v>
      </c>
      <c r="QK23" s="10">
        <f t="shared" si="7"/>
        <v>62.5</v>
      </c>
      <c r="QL23" s="10">
        <f t="shared" si="7"/>
        <v>37.5</v>
      </c>
      <c r="QM23" s="10">
        <f t="shared" si="7"/>
        <v>0</v>
      </c>
      <c r="QN23" s="10">
        <f t="shared" si="7"/>
        <v>62.5</v>
      </c>
      <c r="QO23" s="10">
        <f t="shared" si="7"/>
        <v>37.5</v>
      </c>
      <c r="QP23" s="10">
        <f t="shared" si="7"/>
        <v>0</v>
      </c>
      <c r="QQ23" s="10">
        <f t="shared" si="7"/>
        <v>37.5</v>
      </c>
      <c r="QR23" s="10">
        <f t="shared" si="7"/>
        <v>62.5</v>
      </c>
      <c r="QS23" s="10">
        <f t="shared" si="7"/>
        <v>0</v>
      </c>
      <c r="QT23" s="10">
        <f t="shared" si="7"/>
        <v>50</v>
      </c>
      <c r="QU23" s="10">
        <f t="shared" si="7"/>
        <v>50</v>
      </c>
      <c r="QV23" s="10">
        <f t="shared" si="7"/>
        <v>0</v>
      </c>
      <c r="QW23" s="10">
        <f t="shared" si="7"/>
        <v>100</v>
      </c>
      <c r="QX23" s="10">
        <f t="shared" si="7"/>
        <v>0</v>
      </c>
      <c r="QY23" s="10">
        <f t="shared" si="7"/>
        <v>0</v>
      </c>
      <c r="QZ23" s="10">
        <f t="shared" si="7"/>
        <v>100</v>
      </c>
      <c r="RA23" s="10">
        <f t="shared" si="7"/>
        <v>0</v>
      </c>
      <c r="RB23" s="10">
        <f t="shared" si="7"/>
        <v>0</v>
      </c>
      <c r="RC23" s="10">
        <f t="shared" si="7"/>
        <v>87.5</v>
      </c>
      <c r="RD23" s="10">
        <f t="shared" si="7"/>
        <v>12.5</v>
      </c>
      <c r="RE23" s="10">
        <f t="shared" si="7"/>
        <v>0</v>
      </c>
      <c r="RF23" s="10">
        <f t="shared" si="7"/>
        <v>25</v>
      </c>
      <c r="RG23" s="10">
        <f t="shared" si="7"/>
        <v>75</v>
      </c>
      <c r="RH23" s="10">
        <f t="shared" si="7"/>
        <v>0</v>
      </c>
      <c r="RI23" s="10">
        <f t="shared" si="7"/>
        <v>100</v>
      </c>
      <c r="RJ23" s="10">
        <f t="shared" si="7"/>
        <v>0</v>
      </c>
      <c r="RK23" s="10">
        <f t="shared" si="7"/>
        <v>0</v>
      </c>
      <c r="RL23" s="10">
        <f t="shared" si="7"/>
        <v>100</v>
      </c>
      <c r="RM23" s="10">
        <f t="shared" si="7"/>
        <v>0</v>
      </c>
      <c r="RN23" s="10">
        <f t="shared" si="7"/>
        <v>0</v>
      </c>
      <c r="RO23" s="10">
        <f t="shared" si="7"/>
        <v>87.5</v>
      </c>
      <c r="RP23" s="10">
        <f t="shared" si="7"/>
        <v>12.5</v>
      </c>
      <c r="RQ23" s="10">
        <f t="shared" si="7"/>
        <v>0</v>
      </c>
      <c r="RR23" s="10">
        <f t="shared" si="7"/>
        <v>100</v>
      </c>
      <c r="RS23" s="10">
        <f t="shared" si="7"/>
        <v>0</v>
      </c>
      <c r="RT23" s="10">
        <f t="shared" si="7"/>
        <v>0</v>
      </c>
      <c r="RU23" s="10">
        <f t="shared" si="7"/>
        <v>100</v>
      </c>
      <c r="RV23" s="10">
        <f t="shared" si="7"/>
        <v>0</v>
      </c>
      <c r="RW23" s="10">
        <f t="shared" si="7"/>
        <v>0</v>
      </c>
      <c r="RX23" s="10">
        <f t="shared" si="7"/>
        <v>100</v>
      </c>
      <c r="RY23" s="10">
        <f t="shared" si="7"/>
        <v>0</v>
      </c>
      <c r="RZ23" s="10">
        <f t="shared" si="7"/>
        <v>0</v>
      </c>
      <c r="SA23" s="10">
        <f t="shared" si="7"/>
        <v>100</v>
      </c>
      <c r="SB23" s="10">
        <f t="shared" si="7"/>
        <v>0</v>
      </c>
      <c r="SC23" s="10">
        <f t="shared" si="7"/>
        <v>0</v>
      </c>
      <c r="SD23" s="10">
        <f t="shared" si="7"/>
        <v>100</v>
      </c>
      <c r="SE23" s="10">
        <f t="shared" si="7"/>
        <v>0</v>
      </c>
      <c r="SF23" s="10">
        <f t="shared" si="7"/>
        <v>0</v>
      </c>
      <c r="SG23" s="10">
        <f t="shared" si="7"/>
        <v>100</v>
      </c>
      <c r="SH23" s="10">
        <f t="shared" si="7"/>
        <v>0</v>
      </c>
      <c r="SI23" s="10">
        <f t="shared" si="7"/>
        <v>0</v>
      </c>
      <c r="SJ23" s="10">
        <f t="shared" si="7"/>
        <v>100</v>
      </c>
      <c r="SK23" s="10">
        <f t="shared" si="7"/>
        <v>0</v>
      </c>
      <c r="SL23" s="10">
        <f t="shared" si="7"/>
        <v>0</v>
      </c>
      <c r="SM23" s="10">
        <f t="shared" si="7"/>
        <v>100</v>
      </c>
      <c r="SN23" s="10">
        <f t="shared" si="7"/>
        <v>0</v>
      </c>
      <c r="SO23" s="10">
        <f t="shared" si="7"/>
        <v>0</v>
      </c>
      <c r="SP23" s="10">
        <f t="shared" si="7"/>
        <v>100</v>
      </c>
      <c r="SQ23" s="10">
        <f t="shared" si="7"/>
        <v>0</v>
      </c>
      <c r="SR23" s="10">
        <f t="shared" si="7"/>
        <v>0</v>
      </c>
      <c r="SS23" s="10">
        <f t="shared" si="7"/>
        <v>100</v>
      </c>
      <c r="ST23" s="10">
        <f t="shared" si="7"/>
        <v>0</v>
      </c>
      <c r="SU23" s="10">
        <f t="shared" si="7"/>
        <v>0</v>
      </c>
      <c r="SV23" s="10">
        <f t="shared" ref="SV23:VG23" si="8">SV22/8%</f>
        <v>100</v>
      </c>
      <c r="SW23" s="10">
        <f t="shared" si="8"/>
        <v>0</v>
      </c>
      <c r="SX23" s="10">
        <f t="shared" si="8"/>
        <v>0</v>
      </c>
      <c r="SY23" s="10">
        <f t="shared" si="8"/>
        <v>100</v>
      </c>
      <c r="SZ23" s="10">
        <f t="shared" si="8"/>
        <v>0</v>
      </c>
      <c r="TA23" s="10">
        <f t="shared" si="8"/>
        <v>0</v>
      </c>
      <c r="TB23" s="10">
        <f t="shared" si="8"/>
        <v>100</v>
      </c>
      <c r="TC23" s="10">
        <f t="shared" si="8"/>
        <v>0</v>
      </c>
      <c r="TD23" s="10">
        <f t="shared" si="8"/>
        <v>0</v>
      </c>
      <c r="TE23" s="10">
        <f t="shared" si="8"/>
        <v>100</v>
      </c>
      <c r="TF23" s="10">
        <f t="shared" si="8"/>
        <v>0</v>
      </c>
      <c r="TG23" s="10">
        <f t="shared" si="8"/>
        <v>0</v>
      </c>
      <c r="TH23" s="10">
        <f t="shared" si="8"/>
        <v>100</v>
      </c>
      <c r="TI23" s="10">
        <f t="shared" si="8"/>
        <v>0</v>
      </c>
      <c r="TJ23" s="10">
        <f t="shared" si="8"/>
        <v>0</v>
      </c>
      <c r="TK23" s="10">
        <f t="shared" si="8"/>
        <v>100</v>
      </c>
      <c r="TL23" s="10">
        <f t="shared" si="8"/>
        <v>0</v>
      </c>
      <c r="TM23" s="10">
        <f t="shared" si="8"/>
        <v>0</v>
      </c>
      <c r="TN23" s="10">
        <f t="shared" si="8"/>
        <v>100</v>
      </c>
      <c r="TO23" s="10">
        <f t="shared" si="8"/>
        <v>0</v>
      </c>
      <c r="TP23" s="10">
        <f t="shared" si="8"/>
        <v>0</v>
      </c>
      <c r="TQ23" s="10">
        <f t="shared" si="8"/>
        <v>100</v>
      </c>
      <c r="TR23" s="10">
        <f t="shared" si="8"/>
        <v>0</v>
      </c>
      <c r="TS23" s="10">
        <f t="shared" si="8"/>
        <v>0</v>
      </c>
      <c r="TT23" s="10">
        <f t="shared" si="8"/>
        <v>100</v>
      </c>
      <c r="TU23" s="10">
        <f t="shared" si="8"/>
        <v>0</v>
      </c>
      <c r="TV23" s="10">
        <f t="shared" si="8"/>
        <v>0</v>
      </c>
      <c r="TW23" s="10">
        <f t="shared" si="8"/>
        <v>100</v>
      </c>
      <c r="TX23" s="10">
        <f t="shared" si="8"/>
        <v>0</v>
      </c>
      <c r="TY23" s="10">
        <f t="shared" si="8"/>
        <v>0</v>
      </c>
      <c r="TZ23" s="10">
        <f t="shared" si="8"/>
        <v>100</v>
      </c>
      <c r="UA23" s="10">
        <f t="shared" si="8"/>
        <v>0</v>
      </c>
      <c r="UB23" s="10">
        <f t="shared" si="8"/>
        <v>0</v>
      </c>
      <c r="UC23" s="10">
        <f t="shared" si="8"/>
        <v>100</v>
      </c>
      <c r="UD23" s="10">
        <f t="shared" si="8"/>
        <v>0</v>
      </c>
      <c r="UE23" s="10">
        <f t="shared" si="8"/>
        <v>0</v>
      </c>
      <c r="UF23" s="10">
        <f t="shared" si="8"/>
        <v>100</v>
      </c>
      <c r="UG23" s="10">
        <f t="shared" si="8"/>
        <v>0</v>
      </c>
      <c r="UH23" s="10">
        <f t="shared" si="8"/>
        <v>0</v>
      </c>
      <c r="UI23" s="10">
        <f t="shared" si="8"/>
        <v>100</v>
      </c>
      <c r="UJ23" s="10">
        <f t="shared" si="8"/>
        <v>0</v>
      </c>
      <c r="UK23" s="10">
        <f t="shared" si="8"/>
        <v>0</v>
      </c>
      <c r="UL23" s="10">
        <f t="shared" si="8"/>
        <v>100</v>
      </c>
      <c r="UM23" s="10">
        <f t="shared" si="8"/>
        <v>0</v>
      </c>
      <c r="UN23" s="10">
        <f t="shared" si="8"/>
        <v>0</v>
      </c>
      <c r="UO23" s="10">
        <f t="shared" si="8"/>
        <v>100</v>
      </c>
      <c r="UP23" s="10">
        <f t="shared" si="8"/>
        <v>0</v>
      </c>
      <c r="UQ23" s="10">
        <f t="shared" si="8"/>
        <v>0</v>
      </c>
      <c r="UR23" s="10">
        <f t="shared" si="8"/>
        <v>100</v>
      </c>
      <c r="US23" s="10">
        <f t="shared" si="8"/>
        <v>0</v>
      </c>
      <c r="UT23" s="10">
        <f t="shared" si="8"/>
        <v>0</v>
      </c>
      <c r="UU23" s="10">
        <f t="shared" si="8"/>
        <v>100</v>
      </c>
      <c r="UV23" s="10">
        <f t="shared" si="8"/>
        <v>0</v>
      </c>
      <c r="UW23" s="10">
        <f t="shared" si="8"/>
        <v>0</v>
      </c>
      <c r="UX23" s="10">
        <f t="shared" si="8"/>
        <v>100</v>
      </c>
      <c r="UY23" s="10">
        <f t="shared" si="8"/>
        <v>0</v>
      </c>
      <c r="UZ23" s="10">
        <f t="shared" si="8"/>
        <v>0</v>
      </c>
      <c r="VA23" s="10">
        <f t="shared" si="8"/>
        <v>100</v>
      </c>
      <c r="VB23" s="10">
        <f t="shared" si="8"/>
        <v>0</v>
      </c>
      <c r="VC23" s="10">
        <f t="shared" si="8"/>
        <v>0</v>
      </c>
      <c r="VD23" s="10">
        <f t="shared" si="8"/>
        <v>100</v>
      </c>
      <c r="VE23" s="10">
        <f t="shared" si="8"/>
        <v>0</v>
      </c>
      <c r="VF23" s="10">
        <f t="shared" si="8"/>
        <v>0</v>
      </c>
      <c r="VG23" s="10">
        <f t="shared" si="8"/>
        <v>100</v>
      </c>
      <c r="VH23" s="10">
        <f t="shared" ref="VH23:XK23" si="9">VH22/8%</f>
        <v>0</v>
      </c>
      <c r="VI23" s="10">
        <f t="shared" si="9"/>
        <v>0</v>
      </c>
      <c r="VJ23" s="10">
        <f t="shared" si="9"/>
        <v>100</v>
      </c>
      <c r="VK23" s="10">
        <f t="shared" si="9"/>
        <v>0</v>
      </c>
      <c r="VL23" s="10">
        <f t="shared" si="9"/>
        <v>0</v>
      </c>
      <c r="VM23" s="10">
        <f t="shared" si="9"/>
        <v>100</v>
      </c>
      <c r="VN23" s="10">
        <f t="shared" si="9"/>
        <v>0</v>
      </c>
      <c r="VO23" s="10">
        <f t="shared" si="9"/>
        <v>0</v>
      </c>
      <c r="VP23" s="10">
        <f t="shared" si="9"/>
        <v>100</v>
      </c>
      <c r="VQ23" s="10">
        <f t="shared" si="9"/>
        <v>0</v>
      </c>
      <c r="VR23" s="10">
        <f t="shared" si="9"/>
        <v>0</v>
      </c>
      <c r="VS23" s="10">
        <f t="shared" si="9"/>
        <v>100</v>
      </c>
      <c r="VT23" s="10">
        <f t="shared" si="9"/>
        <v>0</v>
      </c>
      <c r="VU23" s="10">
        <f t="shared" si="9"/>
        <v>0</v>
      </c>
      <c r="VV23" s="10">
        <f t="shared" si="9"/>
        <v>100</v>
      </c>
      <c r="VW23" s="10">
        <f t="shared" si="9"/>
        <v>0</v>
      </c>
      <c r="VX23" s="10">
        <f t="shared" si="9"/>
        <v>0</v>
      </c>
      <c r="VY23" s="10">
        <f t="shared" si="9"/>
        <v>100</v>
      </c>
      <c r="VZ23" s="10">
        <f t="shared" si="9"/>
        <v>0</v>
      </c>
      <c r="WA23" s="10">
        <f t="shared" si="9"/>
        <v>0</v>
      </c>
      <c r="WB23" s="10">
        <f t="shared" si="9"/>
        <v>100</v>
      </c>
      <c r="WC23" s="10">
        <f t="shared" si="9"/>
        <v>0</v>
      </c>
      <c r="WD23" s="10">
        <f t="shared" si="9"/>
        <v>0</v>
      </c>
      <c r="WE23" s="10">
        <f t="shared" si="9"/>
        <v>100</v>
      </c>
      <c r="WF23" s="10">
        <f t="shared" si="9"/>
        <v>0</v>
      </c>
      <c r="WG23" s="10">
        <f t="shared" si="9"/>
        <v>0</v>
      </c>
      <c r="WH23" s="10">
        <f t="shared" si="9"/>
        <v>100</v>
      </c>
      <c r="WI23" s="10">
        <f t="shared" si="9"/>
        <v>0</v>
      </c>
      <c r="WJ23" s="10">
        <f t="shared" si="9"/>
        <v>0</v>
      </c>
      <c r="WK23" s="10">
        <f t="shared" si="9"/>
        <v>100</v>
      </c>
      <c r="WL23" s="10">
        <f t="shared" si="9"/>
        <v>0</v>
      </c>
      <c r="WM23" s="10">
        <f t="shared" si="9"/>
        <v>0</v>
      </c>
      <c r="WN23" s="10">
        <f t="shared" si="9"/>
        <v>100</v>
      </c>
      <c r="WO23" s="10">
        <f t="shared" si="9"/>
        <v>0</v>
      </c>
      <c r="WP23" s="10">
        <f t="shared" si="9"/>
        <v>0</v>
      </c>
      <c r="WQ23" s="10">
        <f t="shared" si="9"/>
        <v>100</v>
      </c>
      <c r="WR23" s="10">
        <f t="shared" si="9"/>
        <v>0</v>
      </c>
      <c r="WS23" s="10">
        <f t="shared" si="9"/>
        <v>0</v>
      </c>
      <c r="WT23" s="10">
        <f t="shared" si="9"/>
        <v>100</v>
      </c>
      <c r="WU23" s="10">
        <f t="shared" si="9"/>
        <v>0</v>
      </c>
      <c r="WV23" s="10">
        <f t="shared" si="9"/>
        <v>0</v>
      </c>
      <c r="WW23" s="10">
        <f t="shared" si="9"/>
        <v>100</v>
      </c>
      <c r="WX23" s="10">
        <f t="shared" si="9"/>
        <v>0</v>
      </c>
      <c r="WY23" s="10">
        <f t="shared" si="9"/>
        <v>0</v>
      </c>
      <c r="WZ23" s="10">
        <f t="shared" si="9"/>
        <v>100</v>
      </c>
      <c r="XA23" s="10">
        <f t="shared" si="9"/>
        <v>0</v>
      </c>
      <c r="XB23" s="10">
        <f t="shared" si="9"/>
        <v>0</v>
      </c>
      <c r="XC23" s="10">
        <f t="shared" si="9"/>
        <v>100</v>
      </c>
      <c r="XD23" s="10">
        <f t="shared" si="9"/>
        <v>0</v>
      </c>
      <c r="XE23" s="10">
        <f t="shared" si="9"/>
        <v>0</v>
      </c>
      <c r="XF23" s="10">
        <f t="shared" si="9"/>
        <v>100</v>
      </c>
      <c r="XG23" s="10">
        <f t="shared" si="9"/>
        <v>0</v>
      </c>
      <c r="XH23" s="10">
        <f t="shared" si="9"/>
        <v>0</v>
      </c>
      <c r="XI23" s="10">
        <f t="shared" si="9"/>
        <v>100</v>
      </c>
      <c r="XJ23" s="10">
        <f t="shared" si="9"/>
        <v>0</v>
      </c>
      <c r="XK23" s="10">
        <f t="shared" si="9"/>
        <v>0</v>
      </c>
    </row>
    <row r="25" spans="1:635" x14ac:dyDescent="0.25">
      <c r="B25" s="11" t="s">
        <v>3172</v>
      </c>
    </row>
    <row r="26" spans="1:635" x14ac:dyDescent="0.25">
      <c r="B26" t="s">
        <v>3173</v>
      </c>
      <c r="C26" t="s">
        <v>3174</v>
      </c>
      <c r="D26" s="44">
        <f>(C23+F23+I23+L23+O23+R23+U23+X23+AA23+AD23+AG23+AJ23+AM23+AP23+AS23+AV23+AY23+BB23+BE23+BH23+BK23+BN23+BQ23+BT23+BW23+BZ23+CC23+CF23+CI23+CL23)/30</f>
        <v>90</v>
      </c>
    </row>
    <row r="27" spans="1:635" x14ac:dyDescent="0.25">
      <c r="B27" t="s">
        <v>3175</v>
      </c>
      <c r="C27" t="s">
        <v>3174</v>
      </c>
      <c r="D27">
        <f>(D23+G23+J23+M23+P23+S23+V23+Y23+AB23+AE23+AH23+AK23+AN23+AQ23+AT23+AW23+AZ23+BC23+BF23+BI23+BL23+BO23+BR23+BU23+BX23+CA23+CD23+CG23+CJ23+CM23)/30</f>
        <v>9.1666666666666661</v>
      </c>
    </row>
    <row r="28" spans="1:635" x14ac:dyDescent="0.25">
      <c r="B28" t="s">
        <v>3176</v>
      </c>
      <c r="C28" t="s">
        <v>3174</v>
      </c>
      <c r="D28">
        <f>(E23+H23+K23+N23+Q23+T23+W23+Z23+AC23+AF23+AI23+AL23+AO23+AR23+AU23+AX23+BA23+BD23+BG23+BJ23+BM23+BP23+BS23+BV23+BY23+CB23+CE23+CH23+CK23+CN23)/30</f>
        <v>0.83333333333333337</v>
      </c>
    </row>
    <row r="30" spans="1:635" x14ac:dyDescent="0.25">
      <c r="B30" t="s">
        <v>3173</v>
      </c>
      <c r="C30" t="s">
        <v>3177</v>
      </c>
      <c r="D30" s="44">
        <f>(CO23+CR23+CU23+CX23+DA23+DD23+DG23+DJ23+DM23+DP23+DS23+DV23+DY23+EB23+EE23+EH23+EK23+EN23+EQ23+ET23+EW23+EZ23+FC23+FF23+FI23+FL23+FO23+FR23+FU23+FX23+GA23+GD23+GG23+GJ23+GM23+GP23+GS23+GV23+GY23+HB23+HE23+HH23+HK23+HN23+HQ23+HT23+HW23+HZ23+IC23+IF23+II23+IL23)/52</f>
        <v>81.97115384615384</v>
      </c>
    </row>
    <row r="31" spans="1:635" x14ac:dyDescent="0.25">
      <c r="B31" t="s">
        <v>3175</v>
      </c>
      <c r="C31" t="s">
        <v>3177</v>
      </c>
      <c r="D31">
        <f>(CP23+CS23+CV23+CY23+DB23+DE23+DH23+DK23+DN23+DQ23+DT23+DW23+DZ23+EC23+EF23+EI23+EL23+EO23+ER23+EU23+EX23+FA23+FD23+FG23+FJ23+FM23+FP23+FS23+FV23+FY23+GB23+GE23+GH23+GK23+GN23+GQ23+GT23+GW23+GZ23+HC23+HF23+HI23+HL23+HO23+HR23+HU23+HX23+IA23+ID23+IG23+IJ23+IM23)/52</f>
        <v>18.028846153846153</v>
      </c>
    </row>
    <row r="32" spans="1:635" x14ac:dyDescent="0.25">
      <c r="B32" t="s">
        <v>3176</v>
      </c>
      <c r="C32" t="s">
        <v>3177</v>
      </c>
      <c r="D32">
        <f>(CQ23+CT23+CW23+CZ23+DC23+DF23+DI23+DL23+DO23+DR23+DU23+DX23+EA23+ED23+EG23+EJ23+EM23+EP23+ES23+EV23+EY23+FB23+FE23+FH23+FK23+FN23+FQ23+FT23+FW23+FZ23+GC23+GF23+GI23+GL23+GO23+GR23+GU23+GX23+HA23+HD23+HG23+HJ23+HM23+HP23+HS23+HV23+HY23+IB23+IE23+IH23+IK23+IN23)/52</f>
        <v>0</v>
      </c>
    </row>
    <row r="34" spans="2:4" x14ac:dyDescent="0.25">
      <c r="B34" t="s">
        <v>3173</v>
      </c>
      <c r="C34" t="s">
        <v>3179</v>
      </c>
      <c r="D34">
        <f>(IO23+IR23+IU23+IX23+JA23+JD23+JG23+JJ23+JM23+JP23+JS23+JV23+JY23+KB23+KE23)/15</f>
        <v>96.666666666666671</v>
      </c>
    </row>
    <row r="35" spans="2:4" x14ac:dyDescent="0.25">
      <c r="B35" t="s">
        <v>3175</v>
      </c>
      <c r="C35" t="s">
        <v>3179</v>
      </c>
      <c r="D35">
        <f>(IP23+IS23+IV23+IY23+JB23+JE23+JH23+JK23+JN23+JQ23+JT23+JW23+JZ23+KC23+KF23)/15</f>
        <v>3.3333333333333335</v>
      </c>
    </row>
    <row r="36" spans="2:4" x14ac:dyDescent="0.25">
      <c r="B36" t="s">
        <v>3176</v>
      </c>
      <c r="C36" t="s">
        <v>3179</v>
      </c>
      <c r="D36">
        <f>(IQ23+IT23+IW23+IZ23+JC23+JF23+JI23+JL23+JO23+JR23+JU23+JX23+KA23+KD23+KG23)/15</f>
        <v>0</v>
      </c>
    </row>
    <row r="38" spans="2:4" x14ac:dyDescent="0.25">
      <c r="B38" t="s">
        <v>3173</v>
      </c>
      <c r="C38" t="s">
        <v>3178</v>
      </c>
      <c r="D38">
        <f>(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+QZ23+RC23+RF23)/61</f>
        <v>81.967213114754102</v>
      </c>
    </row>
    <row r="39" spans="2:4" x14ac:dyDescent="0.25">
      <c r="B39" t="s">
        <v>3175</v>
      </c>
      <c r="C39" t="s">
        <v>3178</v>
      </c>
      <c r="D39">
        <f>(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+RA23+RD23+RG23)/61</f>
        <v>17.827868852459016</v>
      </c>
    </row>
    <row r="40" spans="2:4" x14ac:dyDescent="0.25">
      <c r="B40" t="s">
        <v>3176</v>
      </c>
      <c r="C40" t="s">
        <v>3178</v>
      </c>
      <c r="D40">
        <f>(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+RB23+RE23+RH23)/52</f>
        <v>0</v>
      </c>
    </row>
    <row r="42" spans="2:4" x14ac:dyDescent="0.25">
      <c r="B42" t="s">
        <v>3173</v>
      </c>
      <c r="C42" t="s">
        <v>3180</v>
      </c>
      <c r="D42">
        <f>(RI23+RL23+RO23+RR23+RU23+RX23+SA23+SD23+SG23+SJ23+SM23+SP23+SS23+SV23+SY23+TB23+TE23+TH23+TK23+TN23+TQ23+TT23+TW23+TZ23+UC23+UF23+UI23+UL23+UO23+UR23+UU23+UX23+VA23+VD23+VG23+VJ23+VM23+VP23+VS23+VV23+VY23+WB23+WE23+WH23+WK23+WN23+WQ23+WT23+WW23+WZ23+XC23+XF23+XI23)/53</f>
        <v>99.764150943396231</v>
      </c>
    </row>
    <row r="43" spans="2:4" x14ac:dyDescent="0.25">
      <c r="B43" t="s">
        <v>3175</v>
      </c>
      <c r="C43" t="s">
        <v>3180</v>
      </c>
      <c r="D43">
        <f>(RJ23+RM23+RP23+RS23+RV23+RY23+SB23+SE23+SH23+SK23+SN23+SQ23+ST23+SW23+SZ23+TC23+TF23+TI23+TL23+TO23+TR23+TU23+TX23+UA23+UD23+UG23+UJ23+UM23+UP23+US23+UV23+UY23+VB23+VE23+VH23+VK23+VN23+VQ23+VT23+VW23+VZ23+WC23+WF23+WI23+WL23+WO23+WR23+WU23+WX23+XA23+XD23+XG23+XJ23)/53</f>
        <v>0.23584905660377359</v>
      </c>
    </row>
    <row r="44" spans="2:4" x14ac:dyDescent="0.25">
      <c r="B44" t="s">
        <v>3176</v>
      </c>
      <c r="C44" t="s">
        <v>3180</v>
      </c>
      <c r="D44">
        <f>(RH23+RK23+RN23+RQ23+RT23+RW23+RZ23+SC23+SF23+SI23+SL23+SO23+SR23+SU23+SX23+TA23+TD23+TG23+TJ23+TM23+TP23+TS23+TV23+TY23+UB23+UE23+UH23+UK23+UN23+UQ23+UT23+UW23+UZ23+VC23+VF23+VI23+VL23+VO23+VR23+VU23+VX23+WA23+WD23+WG23+WJ23+WM23+WP23+WS23+WV23+WY23+XB23+XE23+XH23+XK23)/53</f>
        <v>0</v>
      </c>
    </row>
  </sheetData>
  <mergeCells count="450">
    <mergeCell ref="OX4:QD4"/>
    <mergeCell ref="XI11:XK11"/>
    <mergeCell ref="RF11:RH11"/>
    <mergeCell ref="TQ11:TS11"/>
    <mergeCell ref="TT11:TV11"/>
    <mergeCell ref="VG11:VI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V11:VX11"/>
    <mergeCell ref="VY11:WA11"/>
    <mergeCell ref="WB11:WD11"/>
    <mergeCell ref="WE11:WG11"/>
    <mergeCell ref="WH11:WJ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OC11:OE11"/>
    <mergeCell ref="OF11:OH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WQ12:WS12"/>
    <mergeCell ref="WT12:WV12"/>
    <mergeCell ref="WW12:WY12"/>
    <mergeCell ref="WZ12:XB12"/>
    <mergeCell ref="XC12:XE12"/>
    <mergeCell ref="XF12:XH12"/>
    <mergeCell ref="WQ11:WS11"/>
    <mergeCell ref="WT11:WV11"/>
    <mergeCell ref="WW11:WY11"/>
    <mergeCell ref="WZ11:XB11"/>
    <mergeCell ref="XC11:XE11"/>
    <mergeCell ref="XF11:XH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B11:KD11"/>
    <mergeCell ref="KE11:KG11"/>
    <mergeCell ref="MG11:MI11"/>
    <mergeCell ref="MJ11:ML11"/>
    <mergeCell ref="MM11:MO11"/>
    <mergeCell ref="MP11:MR11"/>
    <mergeCell ref="MS11:MU11"/>
    <mergeCell ref="MV11:MX11"/>
    <mergeCell ref="KH11:KJ11"/>
    <mergeCell ref="BB11:BD11"/>
    <mergeCell ref="DD11:DF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DG11:DI11"/>
    <mergeCell ref="EN11:EP11"/>
    <mergeCell ref="EQ11:ES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JY11:KA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KK11:KM11"/>
    <mergeCell ref="KN11:KP11"/>
    <mergeCell ref="KQ11:KS11"/>
    <mergeCell ref="KT11:KV11"/>
    <mergeCell ref="NQ11:NS11"/>
    <mergeCell ref="NT11:NV11"/>
    <mergeCell ref="NW11:NY11"/>
    <mergeCell ref="NZ11:OB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NK11:NM11"/>
    <mergeCell ref="NN11:NP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RC11:RE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C12:E12"/>
    <mergeCell ref="F12:H12"/>
    <mergeCell ref="I12:K12"/>
    <mergeCell ref="L12:N12"/>
    <mergeCell ref="O12:Q12"/>
    <mergeCell ref="UO11:UQ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TE11:TG11"/>
    <mergeCell ref="TH11:TJ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N12"/>
    <mergeCell ref="JV12:JX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JP12:JR12"/>
    <mergeCell ref="JS12:JU12"/>
    <mergeCell ref="JY12:KA12"/>
    <mergeCell ref="KB12:KD12"/>
    <mergeCell ref="KE12:KG12"/>
    <mergeCell ref="IO12:IQ12"/>
    <mergeCell ref="IR12:IT12"/>
    <mergeCell ref="IU12:IW12"/>
    <mergeCell ref="IX12:IZ12"/>
    <mergeCell ref="JA12:JC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RF12:RH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A22:B22"/>
    <mergeCell ref="A23:B23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год</vt:lpstr>
      <vt:lpstr>2 года</vt:lpstr>
      <vt:lpstr>3 года</vt:lpstr>
      <vt:lpstr>4 года</vt:lpstr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zharkain-24</cp:lastModifiedBy>
  <dcterms:created xsi:type="dcterms:W3CDTF">2022-12-22T06:57:03Z</dcterms:created>
  <dcterms:modified xsi:type="dcterms:W3CDTF">2024-02-28T12:17:28Z</dcterms:modified>
</cp:coreProperties>
</file>